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e gebruik je dit template" sheetId="1" r:id="rId4"/>
    <sheet state="visible" name="01-2024_urenregistratie per kla" sheetId="2" r:id="rId5"/>
  </sheets>
  <definedNames/>
  <calcPr/>
</workbook>
</file>

<file path=xl/comments1.xml><?xml version="1.0" encoding="utf-8"?>
<comments xmlns:r="http://schemas.openxmlformats.org/officeDocument/2006/relationships" xmlns="http://schemas.openxmlformats.org/spreadsheetml/2006/main">
  <authors>
    <author/>
  </authors>
  <commentList>
    <comment authorId="0" ref="E1">
      <text>
        <t xml:space="preserve">Voer hier je naam in.</t>
      </text>
    </comment>
    <comment authorId="0" ref="E2">
      <text>
        <t xml:space="preserve">Voer hier de begindatum van de huidige maand in.</t>
      </text>
    </comment>
    <comment authorId="0" ref="E3">
      <text>
        <t xml:space="preserve">Voer hier je gewenste werktijd per dag in het formaat 0,00 in.</t>
      </text>
    </comment>
    <comment authorId="0" ref="A5">
      <text>
        <t xml:space="preserve">Dubbelklik op de cel om een datum te selecteren.</t>
      </text>
    </comment>
    <comment authorId="0" ref="D5">
      <text>
        <t xml:space="preserve">Als je de naam van een project wijzigt, moet je de naam ook in de formule van de projecturen kolommen wijzigen.</t>
      </text>
    </comment>
    <comment authorId="0" ref="K5">
      <text>
        <t xml:space="preserve">Je kunt deze kolom op twee manieren gebruiken:
Wanneer je werkt in loondienst heb je ook recht op betaald verlof en kun je dat hier bijhouden.
Als je gewoon rustig vrij wilt nemen van je zzp-werk kan het handig zijn om dit bij te houden, zodat je een duidelijk overzicht van je productiviteit hebt. </t>
      </text>
    </comment>
    <comment authorId="0" ref="E50">
      <text>
        <t xml:space="preserve">In dit geval werkt je alleen 32 uur per week, omdat je woensdags altijd vrij bent.</t>
      </text>
    </comment>
    <comment authorId="0" ref="E51">
      <text>
        <t xml:space="preserve">Deze waarde past zich aan op basis van jouw afwezigheid en doelwerktijd.</t>
      </text>
    </comment>
    <comment authorId="0" ref="F54">
      <text>
        <t xml:space="preserve">Het is mogelijk om nog meer afwezigheidstypen toe te voegen. Daarvoor moet je echter ook de formule in de klantgebaseerde uren kolommen aanpassen.
Dit zorgt ervoor dat er geen uren in rekening worden gebracht voor de betreffende afwezigheidstypen.
Met behulp van deze formule uit cel H6 kun je zien waar je de nieuwe afwezigheidstype (afwezigheidstype NIEUW) moet toevoegen:
=IF(OR(C6="Verlof";C6="Vrij";C6="Feestdag";C6="Ziek";C6="afwezigheidstype NIEUW");"";IF(AND(C6="";D6="Klant 1");G6-F6;""))
Plak de aangepaste formule in cel H6 (dit is de eerste cel met klantgebaseerde uren), druk op Enter, selecteer de cel opnieuw en pas de formule toe op de cellen eronder door de blauwe punt naar beneden te slepen. Vergeet niet om deze aanpassingen voor alle kolommen met klantgebaseerde uren uit te voeren.
Voeg daarnaast het type afwezigheid toe aan de drop-downlijst. Om dit te doen, voeg je het toe aan een van de lege rijen onder de bestaande afwezigheidstypen.
Vergeet niet om deze aanpassingen voor alle volgende maanden uit te voeren. Je kunt dit tabblad ook dupliceren, dan is deze handeling niet nodig.</t>
      </text>
    </comment>
  </commentList>
</comments>
</file>

<file path=xl/sharedStrings.xml><?xml version="1.0" encoding="utf-8"?>
<sst xmlns="http://schemas.openxmlformats.org/spreadsheetml/2006/main" count="107" uniqueCount="45">
  <si>
    <t>Hoe gebruik je dit template?</t>
  </si>
  <si>
    <r>
      <rPr>
        <rFont val="Calibri"/>
        <color rgb="FF6758DA"/>
      </rPr>
      <t xml:space="preserve">In het volgend tabblad vind je een template voor </t>
    </r>
    <r>
      <rPr>
        <rFont val="Calibri"/>
        <b/>
        <color rgb="FF6758DA"/>
      </rPr>
      <t>maandelijkse urenregistratie voor zzp</t>
    </r>
    <r>
      <rPr>
        <rFont val="Calibri"/>
        <color rgb="FF6758DA"/>
      </rPr>
      <t>. Als je klaar bent met een maand, kun je het tabblad gewoon dupliceren, de datums aanpassen en het tabblad de juiste naam geven. Je vindt notities en instructies in het tabblad, die je te helpen met de templates te werken. Succes!</t>
    </r>
  </si>
  <si>
    <r>
      <rPr>
        <b/>
        <color rgb="FF6758DA"/>
      </rPr>
      <t xml:space="preserve">Is dit template te ingewikkeld voor je of wil je meer informatie/data registreren? </t>
    </r>
    <r>
      <rPr>
        <color rgb="FF6758DA"/>
      </rPr>
      <t xml:space="preserve">Je kunt altijd een </t>
    </r>
    <r>
      <rPr>
        <color rgb="FF40BFD4"/>
        <u/>
      </rPr>
      <t>gratis proefperiode met TimeChimp</t>
    </r>
    <r>
      <rPr>
        <color rgb="FF6758DA"/>
      </rPr>
      <t xml:space="preserve"> </t>
    </r>
    <r>
      <rPr>
        <color rgb="FF6758DA"/>
      </rPr>
      <t>starten en ontdekken hoe eenvoudig urenregistratie met de juiste tool kan zijn.</t>
    </r>
  </si>
  <si>
    <t>Naam</t>
  </si>
  <si>
    <t>Victor Voorbeeld</t>
  </si>
  <si>
    <t>Maand</t>
  </si>
  <si>
    <t>Doel dagelijkse uren</t>
  </si>
  <si>
    <t>Datum</t>
  </si>
  <si>
    <t>Dag</t>
  </si>
  <si>
    <t>Afwezigheid*</t>
  </si>
  <si>
    <t>Klant</t>
  </si>
  <si>
    <t>Activiteit</t>
  </si>
  <si>
    <t>Start</t>
  </si>
  <si>
    <t>Eind</t>
  </si>
  <si>
    <t>Uren klant 1</t>
  </si>
  <si>
    <t>Uren klant 2</t>
  </si>
  <si>
    <t>Uren klant 3</t>
  </si>
  <si>
    <t>Uren verlof</t>
  </si>
  <si>
    <t>Uren ziek</t>
  </si>
  <si>
    <t>Feestdag</t>
  </si>
  <si>
    <t>Klant 1</t>
  </si>
  <si>
    <t>Meeting klant</t>
  </si>
  <si>
    <t>Strategie uitwerken</t>
  </si>
  <si>
    <t>Verlof</t>
  </si>
  <si>
    <t>Vrij</t>
  </si>
  <si>
    <t>Klant 2</t>
  </si>
  <si>
    <t>Website design</t>
  </si>
  <si>
    <t>Klant 3</t>
  </si>
  <si>
    <t>Ziek</t>
  </si>
  <si>
    <t>Totaal</t>
  </si>
  <si>
    <t>Feestdagen</t>
  </si>
  <si>
    <t>Totaal uren deze maand</t>
  </si>
  <si>
    <t>Doelwerktijd / week</t>
  </si>
  <si>
    <t>Doelwerktijd deze maand</t>
  </si>
  <si>
    <t>Over-/Minuren</t>
  </si>
  <si>
    <t>Instructies</t>
  </si>
  <si>
    <t>*Afwezigheidstypes</t>
  </si>
  <si>
    <t>Uitleg</t>
  </si>
  <si>
    <r>
      <rPr>
        <rFont val="Calibri"/>
        <color rgb="FF6758DA"/>
      </rPr>
      <t xml:space="preserve">De eerste maand van dit Excel-template voor maandelijkse urenregistratie voor zzp is al ingevuld en voorzien van commentaar om de functies begrijpelijker te maken. Als je je eigen gegevens wilt invoeren, moet je </t>
    </r>
    <r>
      <rPr>
        <rFont val="Calibri"/>
        <b/>
        <color rgb="FF6758DA"/>
      </rPr>
      <t>alleen de donkerpaarse kolommen Datum, Afwezigheid, Project, Activiteit, Start en Eind verwijderen/wijzigen</t>
    </r>
    <r>
      <rPr>
        <rFont val="Calibri"/>
        <color rgb="FF6758DA"/>
      </rPr>
      <t>. Anders kunnen de formules voor het berekenen van de uren breken. Indien nodig kun je altijd extra rijen invoegen, maar vergeet niet alle opmaak en formules toe te passen op de nieuwe cellen door de marker (kleine stip) te verslepen. De uitleg van een cel wordt gemarkeerd door een driehoekje in de cel. Je maakt deze zichtbaar door op de cel te klikken. Succes!</t>
    </r>
  </si>
  <si>
    <t>Nationale feestdag. Tijdregistratie niet nodig.</t>
  </si>
  <si>
    <t>Afhankelijk van je contracturen of de doelwerktijd die je bereiken wilt. Tijdregistratie niet nodig.</t>
  </si>
  <si>
    <t>Vakantie, registreer alle verlofuren voor deze dag(deel).</t>
  </si>
  <si>
    <t>Afwezigheid wegens ziekte, registreer alle uren die je ziek was op deze dag.</t>
  </si>
  <si>
    <t>Datum/ Handtekening werknemer</t>
  </si>
  <si>
    <t>Datum/ Handtekening supervisor</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</si>
</sst>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D/M/YYYY"/>
    <numFmt numFmtId="165" formatCode="ddd"/>
    <numFmt numFmtId="166" formatCode="[h]:mm"/>
    <numFmt numFmtId="167" formatCode="#,##0.0"/>
  </numFmts>
  <fonts count="14">
    <font>
      <sz val="11.0"/>
      <color theme="1"/>
      <name val="Calibri"/>
      <scheme val="minor"/>
    </font>
    <font>
      <color theme="1"/>
      <name val="Calibri"/>
      <scheme val="minor"/>
    </font>
    <font>
      <b/>
      <sz val="11.0"/>
      <color rgb="FFFFFFFF"/>
      <name val="Calibri"/>
    </font>
    <font/>
    <font>
      <color rgb="FF6758DA"/>
      <name val="Calibri"/>
      <scheme val="minor"/>
    </font>
    <font>
      <u/>
      <color rgb="FF6758DA"/>
    </font>
    <font>
      <b/>
      <sz val="12.0"/>
      <color rgb="FFFFFFFF"/>
      <name val="Calibri"/>
    </font>
    <font>
      <b/>
      <sz val="11.0"/>
      <color theme="1"/>
      <name val="Calibri"/>
    </font>
    <font>
      <b/>
      <sz val="11.0"/>
      <color theme="0"/>
      <name val="Calibri"/>
    </font>
    <font>
      <sz val="11.0"/>
      <color theme="1"/>
      <name val="Calibri"/>
    </font>
    <font>
      <sz val="11.0"/>
      <color rgb="FFFFFFFF"/>
      <name val="Calibri"/>
    </font>
    <font>
      <sz val="11.0"/>
      <color rgb="FF6758DA"/>
      <name val="Calibri"/>
    </font>
    <font>
      <b/>
      <sz val="11.0"/>
      <color rgb="FF6758DA"/>
      <name val="Calibri"/>
    </font>
    <font>
      <sz val="9.0"/>
      <color theme="1"/>
      <name val="Calibri"/>
    </font>
  </fonts>
  <fills count="9">
    <fill>
      <patternFill patternType="none"/>
    </fill>
    <fill>
      <patternFill patternType="lightGray"/>
    </fill>
    <fill>
      <patternFill patternType="solid">
        <fgColor rgb="FF6758DA"/>
        <bgColor rgb="FF6758DA"/>
      </patternFill>
    </fill>
    <fill>
      <patternFill patternType="solid">
        <fgColor rgb="FFF7F7FE"/>
        <bgColor rgb="FFF7F7FE"/>
      </patternFill>
    </fill>
    <fill>
      <patternFill patternType="solid">
        <fgColor rgb="FF88A2FF"/>
        <bgColor rgb="FF88A2FF"/>
      </patternFill>
    </fill>
    <fill>
      <patternFill patternType="solid">
        <fgColor rgb="FF45D966"/>
        <bgColor rgb="FF45D966"/>
      </patternFill>
    </fill>
    <fill>
      <patternFill patternType="solid">
        <fgColor rgb="FFF8A000"/>
        <bgColor rgb="FFF8A000"/>
      </patternFill>
    </fill>
    <fill>
      <patternFill patternType="solid">
        <fgColor rgb="FF3592FF"/>
        <bgColor rgb="FF3592FF"/>
      </patternFill>
    </fill>
    <fill>
      <patternFill patternType="solid">
        <fgColor rgb="FFD8D8D8"/>
        <bgColor rgb="FFD8D8D8"/>
      </patternFill>
    </fill>
  </fills>
  <borders count="24">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rder>
    <border>
      <right style="thin">
        <color rgb="FFFFFFFF"/>
      </right>
    </border>
    <border>
      <left style="thin">
        <color rgb="FF6758DA"/>
      </left>
      <top style="thin">
        <color rgb="FF6758DA"/>
      </top>
      <bottom style="thin">
        <color rgb="FF6758DA"/>
      </bottom>
    </border>
    <border>
      <top style="thin">
        <color rgb="FF6758DA"/>
      </top>
      <bottom style="thin">
        <color rgb="FF6758DA"/>
      </bottom>
    </border>
    <border>
      <right style="thin">
        <color rgb="FF6758DA"/>
      </right>
      <top style="thin">
        <color rgb="FF6758DA"/>
      </top>
      <bottom style="thin">
        <color rgb="FF6758DA"/>
      </bottom>
    </border>
    <border>
      <left style="thin">
        <color rgb="FF6758DA"/>
      </left>
      <top style="thin">
        <color rgb="FF6758DA"/>
      </top>
    </border>
    <border>
      <top style="thin">
        <color rgb="FF6758DA"/>
      </top>
    </border>
    <border>
      <right style="thin">
        <color rgb="FF6758DA"/>
      </right>
      <top style="thin">
        <color rgb="FF6758DA"/>
      </top>
    </border>
    <border>
      <left style="thin">
        <color rgb="FF6758DA"/>
      </left>
    </border>
    <border>
      <right style="thin">
        <color rgb="FF6758DA"/>
      </right>
    </border>
    <border>
      <left style="thin">
        <color rgb="FF6758DA"/>
      </left>
      <bottom style="thin">
        <color rgb="FF6758DA"/>
      </bottom>
    </border>
    <border>
      <bottom style="thin">
        <color rgb="FF6758DA"/>
      </bottom>
    </border>
    <border>
      <right style="thin">
        <color rgb="FF6758DA"/>
      </right>
      <bottom style="thin">
        <color rgb="FF6758DA"/>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6758DA"/>
      </left>
      <right style="thin">
        <color rgb="FF6758DA"/>
      </right>
      <top style="thin">
        <color rgb="FF6758DA"/>
      </top>
      <bottom style="thin">
        <color rgb="FF6758DA"/>
      </bottom>
    </border>
    <border>
      <left style="thin">
        <color rgb="FF88A2FF"/>
      </left>
      <right style="thin">
        <color rgb="FF88A2FF"/>
      </right>
      <top style="thin">
        <color rgb="FF88A2FF"/>
      </top>
      <bottom style="thin">
        <color rgb="FF88A2FF"/>
      </bottom>
    </border>
    <border>
      <left style="thin">
        <color rgb="FF6758DA"/>
      </left>
      <right style="thin">
        <color rgb="FF6758DA"/>
      </right>
      <bottom style="thin">
        <color rgb="FF6758DA"/>
      </bottom>
    </border>
    <border>
      <bottom style="medium">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4" fillId="0" fontId="1" numFmtId="0" xfId="0" applyBorder="1" applyFont="1"/>
    <xf borderId="5" fillId="0" fontId="1" numFmtId="0" xfId="0" applyBorder="1" applyFont="1"/>
    <xf borderId="6" fillId="2" fontId="2" numFmtId="0" xfId="0" applyAlignment="1" applyBorder="1" applyFill="1" applyFont="1">
      <alignment horizontal="center" readingOrder="0" vertical="bottom"/>
    </xf>
    <xf borderId="7" fillId="0" fontId="3" numFmtId="0" xfId="0" applyBorder="1" applyFont="1"/>
    <xf borderId="8" fillId="0" fontId="3" numFmtId="0" xfId="0" applyBorder="1" applyFont="1"/>
    <xf borderId="9" fillId="3" fontId="4" numFmtId="0" xfId="0" applyAlignment="1" applyBorder="1" applyFill="1" applyFont="1">
      <alignment readingOrder="0" shrinkToFit="0" vertical="center" wrapText="1"/>
    </xf>
    <xf borderId="10" fillId="0" fontId="3" numFmtId="0" xfId="0" applyBorder="1" applyFont="1"/>
    <xf borderId="11" fillId="0" fontId="3" numFmtId="0" xfId="0" applyBorder="1" applyFont="1"/>
    <xf borderId="12" fillId="0" fontId="3" numFmtId="0" xfId="0" applyBorder="1" applyFont="1"/>
    <xf borderId="13" fillId="0" fontId="3" numFmtId="0" xfId="0" applyBorder="1" applyFont="1"/>
    <xf borderId="12" fillId="3" fontId="5" numFmtId="0" xfId="0" applyAlignment="1" applyBorder="1" applyFont="1">
      <alignment readingOrder="0" shrinkToFit="0" vertical="center" wrapText="1"/>
    </xf>
    <xf borderId="14" fillId="0" fontId="3" numFmtId="0" xfId="0" applyBorder="1" applyFont="1"/>
    <xf borderId="15" fillId="0" fontId="3" numFmtId="0" xfId="0" applyBorder="1" applyFont="1"/>
    <xf borderId="16" fillId="0" fontId="3" numFmtId="0" xfId="0" applyBorder="1" applyFont="1"/>
    <xf borderId="17" fillId="2" fontId="6" numFmtId="0" xfId="0" applyAlignment="1" applyBorder="1" applyFont="1">
      <alignment horizontal="right" readingOrder="0"/>
    </xf>
    <xf borderId="18" fillId="0" fontId="3" numFmtId="0" xfId="0" applyBorder="1" applyFont="1"/>
    <xf borderId="19" fillId="0" fontId="3" numFmtId="0" xfId="0" applyBorder="1" applyFont="1"/>
    <xf borderId="7" fillId="0" fontId="7" numFmtId="0" xfId="0" applyAlignment="1" applyBorder="1" applyFont="1">
      <alignment horizontal="center" readingOrder="0"/>
    </xf>
    <xf borderId="6" fillId="0" fontId="7" numFmtId="164" xfId="0" applyAlignment="1" applyBorder="1" applyFont="1" applyNumberFormat="1">
      <alignment horizontal="center" readingOrder="0"/>
    </xf>
    <xf borderId="7" fillId="0" fontId="7" numFmtId="4" xfId="0" applyAlignment="1" applyBorder="1" applyFont="1" applyNumberFormat="1">
      <alignment horizontal="center" readingOrder="0"/>
    </xf>
    <xf borderId="20" fillId="2" fontId="8" numFmtId="0" xfId="0" applyAlignment="1" applyBorder="1" applyFont="1">
      <alignment horizontal="center"/>
    </xf>
    <xf borderId="20" fillId="4" fontId="8" numFmtId="0" xfId="0" applyAlignment="1" applyBorder="1" applyFill="1" applyFont="1">
      <alignment horizontal="center" readingOrder="0"/>
    </xf>
    <xf borderId="20" fillId="2" fontId="2" numFmtId="0" xfId="0" applyAlignment="1" applyBorder="1" applyFont="1">
      <alignment horizontal="center" readingOrder="0"/>
    </xf>
    <xf borderId="20" fillId="5" fontId="2" numFmtId="0" xfId="0" applyAlignment="1" applyBorder="1" applyFill="1" applyFont="1">
      <alignment horizontal="center" readingOrder="0"/>
    </xf>
    <xf borderId="20" fillId="6" fontId="2" numFmtId="0" xfId="0" applyAlignment="1" applyBorder="1" applyFill="1" applyFont="1">
      <alignment horizontal="center" readingOrder="0"/>
    </xf>
    <xf borderId="20" fillId="7" fontId="2" numFmtId="0" xfId="0" applyAlignment="1" applyBorder="1" applyFill="1" applyFont="1">
      <alignment horizontal="center" readingOrder="0"/>
    </xf>
    <xf borderId="21" fillId="4" fontId="2" numFmtId="0" xfId="0" applyAlignment="1" applyBorder="1" applyFont="1">
      <alignment horizontal="center" readingOrder="0"/>
    </xf>
    <xf borderId="20" fillId="3" fontId="9" numFmtId="164" xfId="0" applyAlignment="1" applyBorder="1" applyFont="1" applyNumberFormat="1">
      <alignment horizontal="center" readingOrder="0"/>
    </xf>
    <xf borderId="20" fillId="8" fontId="10" numFmtId="165" xfId="0" applyAlignment="1" applyBorder="1" applyFill="1" applyFont="1" applyNumberFormat="1">
      <alignment horizontal="center"/>
    </xf>
    <xf borderId="20" fillId="3" fontId="9" numFmtId="0" xfId="0" applyAlignment="1" applyBorder="1" applyFont="1">
      <alignment horizontal="center" readingOrder="0"/>
    </xf>
    <xf borderId="20" fillId="0" fontId="9" numFmtId="166" xfId="0" applyAlignment="1" applyBorder="1" applyFont="1" applyNumberFormat="1">
      <alignment horizontal="center" readingOrder="0"/>
    </xf>
    <xf borderId="20" fillId="3" fontId="9" numFmtId="166" xfId="0" applyAlignment="1" applyBorder="1" applyFont="1" applyNumberFormat="1">
      <alignment horizontal="center"/>
    </xf>
    <xf borderId="22" fillId="0" fontId="9" numFmtId="167" xfId="0" applyAlignment="1" applyBorder="1" applyFont="1" applyNumberFormat="1">
      <alignment horizontal="center" readingOrder="0"/>
    </xf>
    <xf borderId="20" fillId="0" fontId="9" numFmtId="166" xfId="0" applyAlignment="1" applyBorder="1" applyFont="1" applyNumberFormat="1">
      <alignment horizontal="center"/>
    </xf>
    <xf borderId="20" fillId="3" fontId="9" numFmtId="165" xfId="0" applyAlignment="1" applyBorder="1" applyFont="1" applyNumberFormat="1">
      <alignment horizontal="center"/>
    </xf>
    <xf borderId="0" fillId="0" fontId="9" numFmtId="164" xfId="0" applyFont="1" applyNumberFormat="1"/>
    <xf borderId="6" fillId="2" fontId="2" numFmtId="0" xfId="0" applyAlignment="1" applyBorder="1" applyFont="1">
      <alignment horizontal="center" readingOrder="0"/>
    </xf>
    <xf borderId="20" fillId="0" fontId="7" numFmtId="166" xfId="0" applyAlignment="1" applyBorder="1" applyFont="1" applyNumberFormat="1">
      <alignment horizontal="center"/>
    </xf>
    <xf borderId="6" fillId="3" fontId="11" numFmtId="0" xfId="0" applyAlignment="1" applyBorder="1" applyFont="1">
      <alignment horizontal="center" readingOrder="0" vertical="bottom"/>
    </xf>
    <xf borderId="6" fillId="0" fontId="9" numFmtId="1" xfId="0" applyAlignment="1" applyBorder="1" applyFont="1" applyNumberFormat="1">
      <alignment horizontal="center" vertical="bottom"/>
    </xf>
    <xf borderId="6" fillId="0" fontId="9" numFmtId="167" xfId="0" applyAlignment="1" applyBorder="1" applyFont="1" applyNumberFormat="1">
      <alignment horizontal="center"/>
    </xf>
    <xf borderId="6" fillId="3" fontId="12" numFmtId="0" xfId="0" applyAlignment="1" applyBorder="1" applyFont="1">
      <alignment horizontal="center" readingOrder="0" vertical="bottom"/>
    </xf>
    <xf borderId="6" fillId="0" fontId="7" numFmtId="167" xfId="0" applyAlignment="1" applyBorder="1" applyFont="1" applyNumberFormat="1">
      <alignment horizontal="center" vertical="bottom"/>
    </xf>
    <xf borderId="6" fillId="0" fontId="9" numFmtId="167" xfId="0" applyAlignment="1" applyBorder="1" applyFont="1" applyNumberFormat="1">
      <alignment horizontal="center" readingOrder="0"/>
    </xf>
    <xf borderId="6" fillId="0" fontId="7" numFmtId="167" xfId="0" applyAlignment="1" applyBorder="1" applyFont="1" applyNumberFormat="1">
      <alignment horizontal="center"/>
    </xf>
    <xf borderId="6" fillId="0" fontId="9" numFmtId="0" xfId="0" applyAlignment="1" applyBorder="1" applyFont="1">
      <alignment horizontal="center" readingOrder="0" vertical="center"/>
    </xf>
    <xf borderId="6" fillId="0" fontId="13" numFmtId="0" xfId="0" applyAlignment="1" applyBorder="1" applyFont="1">
      <alignment readingOrder="0" shrinkToFit="0" vertical="bottom" wrapText="1"/>
    </xf>
    <xf borderId="6" fillId="0" fontId="9" numFmtId="0" xfId="0" applyAlignment="1" applyBorder="1" applyFont="1">
      <alignment horizontal="center" vertical="center"/>
    </xf>
    <xf borderId="6" fillId="0" fontId="13" numFmtId="0" xfId="0" applyAlignment="1" applyBorder="1" applyFont="1">
      <alignment shrinkToFit="0" vertical="bottom" wrapText="1"/>
    </xf>
    <xf borderId="6" fillId="0" fontId="13" numFmtId="0" xfId="0" applyAlignment="1" applyBorder="1" applyFont="1">
      <alignment readingOrder="0" shrinkToFit="0" vertical="center" wrapText="1"/>
    </xf>
    <xf borderId="6" fillId="0" fontId="1" numFmtId="0" xfId="0" applyAlignment="1" applyBorder="1" applyFont="1">
      <alignment vertical="center"/>
    </xf>
    <xf borderId="6" fillId="0" fontId="1" numFmtId="0" xfId="0" applyBorder="1" applyFont="1"/>
    <xf borderId="23" fillId="0" fontId="9" numFmtId="0" xfId="0" applyAlignment="1" applyBorder="1" applyFont="1">
      <alignment horizontal="center"/>
    </xf>
    <xf borderId="23" fillId="0" fontId="3" numFmtId="0" xfId="0" applyBorder="1" applyFont="1"/>
    <xf borderId="0" fillId="0" fontId="9" numFmtId="0" xfId="0" applyAlignment="1" applyFont="1">
      <alignment horizontal="center"/>
    </xf>
    <xf borderId="0" fillId="0" fontId="1" numFmtId="0" xfId="0" applyAlignment="1" applyFont="1">
      <alignment readingOrder="0"/>
    </xf>
  </cellXfs>
  <cellStyles count="1">
    <cellStyle xfId="0" name="Normal" builtinId="0"/>
  </cellStyles>
  <dxfs count="5">
    <dxf>
      <font/>
      <fill>
        <patternFill patternType="solid">
          <fgColor rgb="FFF5556F"/>
          <bgColor rgb="FFF5556F"/>
        </patternFill>
      </fill>
      <border/>
    </dxf>
    <dxf>
      <font/>
      <fill>
        <patternFill patternType="solid">
          <fgColor rgb="FFF8A000"/>
          <bgColor rgb="FFF8A000"/>
        </patternFill>
      </fill>
      <border/>
    </dxf>
    <dxf>
      <font/>
      <fill>
        <patternFill patternType="solid">
          <fgColor rgb="FF45D966"/>
          <bgColor rgb="FF45D966"/>
        </patternFill>
      </fill>
      <border/>
    </dxf>
    <dxf>
      <font/>
      <fill>
        <patternFill patternType="solid">
          <fgColor rgb="FF3592FF"/>
          <bgColor rgb="FF3592FF"/>
        </patternFill>
      </fill>
      <border/>
    </dxf>
    <dxf>
      <font/>
      <fill>
        <patternFill patternType="solid">
          <fgColor rgb="FF3442FF"/>
          <bgColor rgb="FF3442F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600075</xdr:colOff>
      <xdr:row>0</xdr:row>
      <xdr:rowOff>19050</xdr:rowOff>
    </xdr:from>
    <xdr:ext cx="2600325" cy="5048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28575</xdr:colOff>
      <xdr:row>0</xdr:row>
      <xdr:rowOff>47625</xdr:rowOff>
    </xdr:from>
    <xdr:ext cx="3257550" cy="6286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timechimp.com/start-gratis-proefabonnemen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0"/>
  </cols>
  <sheetData>
    <row r="1">
      <c r="B1" s="1"/>
      <c r="C1" s="2"/>
      <c r="D1" s="2"/>
      <c r="E1" s="2"/>
      <c r="F1" s="2"/>
      <c r="G1" s="3"/>
    </row>
    <row r="2">
      <c r="B2" s="4"/>
      <c r="G2" s="5"/>
    </row>
    <row r="3">
      <c r="B3" s="4"/>
      <c r="G3" s="5"/>
    </row>
    <row r="4">
      <c r="B4" s="6" t="s">
        <v>0</v>
      </c>
      <c r="C4" s="7"/>
      <c r="D4" s="7"/>
      <c r="E4" s="7"/>
      <c r="F4" s="7"/>
      <c r="G4" s="8"/>
    </row>
    <row r="5">
      <c r="B5" s="9" t="s">
        <v>1</v>
      </c>
      <c r="C5" s="10"/>
      <c r="D5" s="10"/>
      <c r="E5" s="10"/>
      <c r="F5" s="10"/>
      <c r="G5" s="11"/>
    </row>
    <row r="6">
      <c r="B6" s="12"/>
      <c r="G6" s="13"/>
    </row>
    <row r="7">
      <c r="B7" s="12"/>
      <c r="G7" s="13"/>
    </row>
    <row r="8">
      <c r="B8" s="12"/>
      <c r="G8" s="13"/>
    </row>
    <row r="9">
      <c r="B9" s="12"/>
      <c r="G9" s="13"/>
    </row>
    <row r="10">
      <c r="B10" s="14" t="s">
        <v>2</v>
      </c>
      <c r="G10" s="13"/>
    </row>
    <row r="11">
      <c r="B11" s="12"/>
      <c r="G11" s="13"/>
    </row>
    <row r="12">
      <c r="B12" s="15"/>
      <c r="C12" s="16"/>
      <c r="D12" s="16"/>
      <c r="E12" s="16"/>
      <c r="F12" s="16"/>
      <c r="G12" s="17"/>
    </row>
  </sheetData>
  <mergeCells count="3">
    <mergeCell ref="B4:G4"/>
    <mergeCell ref="B5:G9"/>
    <mergeCell ref="B10:G12"/>
  </mergeCells>
  <hyperlinks>
    <hyperlink r:id="rId1" ref="B10"/>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1" width="17.0"/>
    <col customWidth="1" min="2" max="2" width="9.57"/>
    <col customWidth="1" min="3" max="3" width="17.14"/>
    <col customWidth="1" min="4" max="4" width="16.29"/>
    <col customWidth="1" min="5" max="5" width="25.43"/>
    <col customWidth="1" min="6" max="6" width="16.57"/>
    <col customWidth="1" min="7" max="7" width="9.14"/>
    <col customWidth="1" min="8" max="8" width="18.71"/>
    <col customWidth="1" min="9" max="10" width="16.14"/>
    <col customWidth="1" min="11" max="11" width="13.71"/>
    <col customWidth="1" min="12" max="12" width="11.0"/>
    <col customWidth="1" min="13" max="13" width="9.29"/>
    <col customWidth="1" min="14" max="15" width="10.71"/>
    <col customWidth="1" min="16" max="16" width="23.29"/>
    <col customWidth="1" min="17" max="29" width="10.71"/>
  </cols>
  <sheetData>
    <row r="1">
      <c r="A1" s="18" t="s">
        <v>3</v>
      </c>
      <c r="B1" s="19"/>
      <c r="C1" s="19"/>
      <c r="D1" s="20"/>
      <c r="E1" s="21" t="s">
        <v>4</v>
      </c>
      <c r="F1" s="8"/>
    </row>
    <row r="2">
      <c r="A2" s="18" t="s">
        <v>5</v>
      </c>
      <c r="B2" s="19"/>
      <c r="C2" s="19"/>
      <c r="D2" s="20"/>
      <c r="E2" s="22">
        <v>45292.0</v>
      </c>
      <c r="F2" s="8"/>
    </row>
    <row r="3">
      <c r="A3" s="18" t="s">
        <v>6</v>
      </c>
      <c r="B3" s="19"/>
      <c r="C3" s="19"/>
      <c r="D3" s="20"/>
      <c r="E3" s="23">
        <v>8.0</v>
      </c>
      <c r="F3" s="8"/>
    </row>
    <row r="5">
      <c r="A5" s="24" t="s">
        <v>7</v>
      </c>
      <c r="B5" s="25" t="s">
        <v>8</v>
      </c>
      <c r="C5" s="26" t="s">
        <v>9</v>
      </c>
      <c r="D5" s="26" t="s">
        <v>10</v>
      </c>
      <c r="E5" s="26" t="s">
        <v>11</v>
      </c>
      <c r="F5" s="26" t="s">
        <v>12</v>
      </c>
      <c r="G5" s="26" t="s">
        <v>13</v>
      </c>
      <c r="H5" s="27" t="s">
        <v>14</v>
      </c>
      <c r="I5" s="28" t="s">
        <v>15</v>
      </c>
      <c r="J5" s="29" t="s">
        <v>16</v>
      </c>
      <c r="K5" s="30" t="s">
        <v>17</v>
      </c>
      <c r="L5" s="30" t="s">
        <v>18</v>
      </c>
    </row>
    <row r="6">
      <c r="A6" s="31">
        <v>45292.0</v>
      </c>
      <c r="B6" s="32">
        <f t="shared" ref="B6:B43" si="1">A6</f>
        <v>45292</v>
      </c>
      <c r="C6" s="33" t="s">
        <v>19</v>
      </c>
      <c r="D6" s="33"/>
      <c r="E6" s="33"/>
      <c r="F6" s="34"/>
      <c r="G6" s="34"/>
      <c r="H6" s="35" t="str">
        <f t="shared" ref="H6:H43" si="2">IF(OR(C6="Verlof",C6="Vrij",C6="Feestdag",C6="Ziek"),"",IF(AND(C6="",D6="Klant 1"),G6-F6,""))</f>
        <v/>
      </c>
      <c r="I6" s="35" t="str">
        <f t="shared" ref="I6:I43" si="3">IF(OR(C6="Verlof",C6="Vrij",C6="Feestdag",C6="Ziek"),"",IF(AND(C6="",D6="Klant 2"),G6-F6,""))</f>
        <v/>
      </c>
      <c r="J6" s="35" t="str">
        <f t="shared" ref="J6:J43" si="4">IF(OR(C6="Verlof",C6="Vrij",C6="Feestdag",C6="Ziek"),"",IF(AND(C6="",D6="Klant 3"),G6-F6,""))</f>
        <v/>
      </c>
      <c r="K6" s="36" t="str">
        <f t="shared" ref="K6:K43" si="5">IF(C6="Verlof",((G6-F6)*24),"")</f>
        <v/>
      </c>
      <c r="L6" s="36" t="str">
        <f t="shared" ref="L6:L43" si="6">IF(C6="Ziek",((G6-F6)*24),"")</f>
        <v/>
      </c>
    </row>
    <row r="7">
      <c r="A7" s="31">
        <v>45293.0</v>
      </c>
      <c r="B7" s="32">
        <f t="shared" si="1"/>
        <v>45293</v>
      </c>
      <c r="C7" s="33"/>
      <c r="D7" s="33" t="s">
        <v>20</v>
      </c>
      <c r="E7" s="33" t="s">
        <v>21</v>
      </c>
      <c r="F7" s="37">
        <v>0.3333333333333333</v>
      </c>
      <c r="G7" s="34">
        <v>0.4166666666666667</v>
      </c>
      <c r="H7" s="35">
        <f t="shared" si="2"/>
        <v>0.08333333333</v>
      </c>
      <c r="I7" s="35" t="str">
        <f t="shared" si="3"/>
        <v/>
      </c>
      <c r="J7" s="35" t="str">
        <f t="shared" si="4"/>
        <v/>
      </c>
      <c r="K7" s="36" t="str">
        <f t="shared" si="5"/>
        <v/>
      </c>
      <c r="L7" s="36" t="str">
        <f t="shared" si="6"/>
        <v/>
      </c>
    </row>
    <row r="8">
      <c r="A8" s="31">
        <v>45293.0</v>
      </c>
      <c r="B8" s="32">
        <f t="shared" si="1"/>
        <v>45293</v>
      </c>
      <c r="C8" s="33"/>
      <c r="D8" s="33" t="s">
        <v>20</v>
      </c>
      <c r="E8" s="33" t="s">
        <v>22</v>
      </c>
      <c r="F8" s="34">
        <v>0.4166666666666667</v>
      </c>
      <c r="G8" s="34">
        <v>0.5</v>
      </c>
      <c r="H8" s="35">
        <f t="shared" si="2"/>
        <v>0.08333333333</v>
      </c>
      <c r="I8" s="35" t="str">
        <f t="shared" si="3"/>
        <v/>
      </c>
      <c r="J8" s="35" t="str">
        <f t="shared" si="4"/>
        <v/>
      </c>
      <c r="K8" s="36" t="str">
        <f t="shared" si="5"/>
        <v/>
      </c>
      <c r="L8" s="36" t="str">
        <f t="shared" si="6"/>
        <v/>
      </c>
    </row>
    <row r="9">
      <c r="A9" s="31">
        <v>45293.0</v>
      </c>
      <c r="B9" s="32">
        <f t="shared" si="1"/>
        <v>45293</v>
      </c>
      <c r="C9" s="33" t="s">
        <v>23</v>
      </c>
      <c r="D9" s="33"/>
      <c r="E9" s="33"/>
      <c r="F9" s="34">
        <v>0.5</v>
      </c>
      <c r="G9" s="34">
        <v>0.6666666666666666</v>
      </c>
      <c r="H9" s="35" t="str">
        <f t="shared" si="2"/>
        <v/>
      </c>
      <c r="I9" s="35" t="str">
        <f t="shared" si="3"/>
        <v/>
      </c>
      <c r="J9" s="35" t="str">
        <f t="shared" si="4"/>
        <v/>
      </c>
      <c r="K9" s="36">
        <f t="shared" si="5"/>
        <v>4</v>
      </c>
      <c r="L9" s="36" t="str">
        <f t="shared" si="6"/>
        <v/>
      </c>
    </row>
    <row r="10">
      <c r="A10" s="31">
        <v>45294.0</v>
      </c>
      <c r="B10" s="32">
        <f t="shared" si="1"/>
        <v>45294</v>
      </c>
      <c r="C10" s="33" t="s">
        <v>24</v>
      </c>
      <c r="D10" s="33"/>
      <c r="E10" s="33"/>
      <c r="F10" s="37"/>
      <c r="G10" s="34"/>
      <c r="H10" s="35" t="str">
        <f t="shared" si="2"/>
        <v/>
      </c>
      <c r="I10" s="35" t="str">
        <f t="shared" si="3"/>
        <v/>
      </c>
      <c r="J10" s="35" t="str">
        <f t="shared" si="4"/>
        <v/>
      </c>
      <c r="K10" s="36" t="str">
        <f t="shared" si="5"/>
        <v/>
      </c>
      <c r="L10" s="36" t="str">
        <f t="shared" si="6"/>
        <v/>
      </c>
    </row>
    <row r="11">
      <c r="A11" s="31">
        <v>45295.0</v>
      </c>
      <c r="B11" s="32">
        <f t="shared" si="1"/>
        <v>45295</v>
      </c>
      <c r="C11" s="33"/>
      <c r="D11" s="33" t="s">
        <v>20</v>
      </c>
      <c r="E11" s="33" t="s">
        <v>22</v>
      </c>
      <c r="F11" s="34">
        <v>0.5</v>
      </c>
      <c r="G11" s="34">
        <v>0.6666666666666666</v>
      </c>
      <c r="H11" s="35">
        <f t="shared" si="2"/>
        <v>0.1666666667</v>
      </c>
      <c r="I11" s="35" t="str">
        <f t="shared" si="3"/>
        <v/>
      </c>
      <c r="J11" s="35" t="str">
        <f t="shared" si="4"/>
        <v/>
      </c>
      <c r="K11" s="36" t="str">
        <f t="shared" si="5"/>
        <v/>
      </c>
      <c r="L11" s="36" t="str">
        <f t="shared" si="6"/>
        <v/>
      </c>
    </row>
    <row r="12">
      <c r="A12" s="31">
        <v>45295.0</v>
      </c>
      <c r="B12" s="32">
        <f t="shared" si="1"/>
        <v>45295</v>
      </c>
      <c r="C12" s="38"/>
      <c r="D12" s="33" t="s">
        <v>25</v>
      </c>
      <c r="E12" s="33" t="s">
        <v>26</v>
      </c>
      <c r="F12" s="34">
        <v>0.3125</v>
      </c>
      <c r="G12" s="34">
        <v>0.4791666666666667</v>
      </c>
      <c r="H12" s="35" t="str">
        <f t="shared" si="2"/>
        <v/>
      </c>
      <c r="I12" s="35">
        <f t="shared" si="3"/>
        <v>0.1666666667</v>
      </c>
      <c r="J12" s="35" t="str">
        <f t="shared" si="4"/>
        <v/>
      </c>
      <c r="K12" s="36" t="str">
        <f t="shared" si="5"/>
        <v/>
      </c>
      <c r="L12" s="36" t="str">
        <f t="shared" si="6"/>
        <v/>
      </c>
    </row>
    <row r="13">
      <c r="A13" s="31">
        <v>45296.0</v>
      </c>
      <c r="B13" s="32">
        <f t="shared" si="1"/>
        <v>45296</v>
      </c>
      <c r="C13" s="38"/>
      <c r="D13" s="33" t="s">
        <v>20</v>
      </c>
      <c r="E13" s="33" t="s">
        <v>21</v>
      </c>
      <c r="F13" s="34">
        <v>0.3541666666666667</v>
      </c>
      <c r="G13" s="34">
        <v>0.4166666666666667</v>
      </c>
      <c r="H13" s="35">
        <f t="shared" si="2"/>
        <v>0.0625</v>
      </c>
      <c r="I13" s="35" t="str">
        <f t="shared" si="3"/>
        <v/>
      </c>
      <c r="J13" s="35" t="str">
        <f t="shared" si="4"/>
        <v/>
      </c>
      <c r="K13" s="36" t="str">
        <f t="shared" si="5"/>
        <v/>
      </c>
      <c r="L13" s="36" t="str">
        <f t="shared" si="6"/>
        <v/>
      </c>
    </row>
    <row r="14">
      <c r="A14" s="31">
        <v>45296.0</v>
      </c>
      <c r="B14" s="32">
        <f t="shared" si="1"/>
        <v>45296</v>
      </c>
      <c r="C14" s="38"/>
      <c r="D14" s="33" t="s">
        <v>25</v>
      </c>
      <c r="E14" s="33" t="s">
        <v>26</v>
      </c>
      <c r="F14" s="34">
        <v>0.4166666666666667</v>
      </c>
      <c r="G14" s="34">
        <v>0.5625</v>
      </c>
      <c r="H14" s="35" t="str">
        <f t="shared" si="2"/>
        <v/>
      </c>
      <c r="I14" s="35">
        <f t="shared" si="3"/>
        <v>0.1458333333</v>
      </c>
      <c r="J14" s="35" t="str">
        <f t="shared" si="4"/>
        <v/>
      </c>
      <c r="K14" s="36" t="str">
        <f t="shared" si="5"/>
        <v/>
      </c>
      <c r="L14" s="36" t="str">
        <f t="shared" si="6"/>
        <v/>
      </c>
    </row>
    <row r="15">
      <c r="A15" s="31">
        <v>45296.0</v>
      </c>
      <c r="B15" s="32">
        <f t="shared" si="1"/>
        <v>45296</v>
      </c>
      <c r="C15" s="33"/>
      <c r="D15" s="33" t="s">
        <v>27</v>
      </c>
      <c r="E15" s="33" t="s">
        <v>22</v>
      </c>
      <c r="F15" s="34">
        <v>0.5833333333333334</v>
      </c>
      <c r="G15" s="34">
        <v>0.7083333333333334</v>
      </c>
      <c r="H15" s="35" t="str">
        <f t="shared" si="2"/>
        <v/>
      </c>
      <c r="I15" s="35" t="str">
        <f t="shared" si="3"/>
        <v/>
      </c>
      <c r="J15" s="35">
        <f t="shared" si="4"/>
        <v>0.125</v>
      </c>
      <c r="K15" s="36" t="str">
        <f t="shared" si="5"/>
        <v/>
      </c>
      <c r="L15" s="36" t="str">
        <f t="shared" si="6"/>
        <v/>
      </c>
    </row>
    <row r="16">
      <c r="A16" s="31">
        <v>45299.0</v>
      </c>
      <c r="B16" s="32">
        <f t="shared" si="1"/>
        <v>45299</v>
      </c>
      <c r="C16" s="33" t="s">
        <v>23</v>
      </c>
      <c r="D16" s="33"/>
      <c r="E16" s="33"/>
      <c r="F16" s="34">
        <v>0.3333333333333333</v>
      </c>
      <c r="G16" s="34">
        <v>0.6666666666666666</v>
      </c>
      <c r="H16" s="35" t="str">
        <f t="shared" si="2"/>
        <v/>
      </c>
      <c r="I16" s="35" t="str">
        <f t="shared" si="3"/>
        <v/>
      </c>
      <c r="J16" s="35" t="str">
        <f t="shared" si="4"/>
        <v/>
      </c>
      <c r="K16" s="36">
        <f t="shared" si="5"/>
        <v>8</v>
      </c>
      <c r="L16" s="36" t="str">
        <f t="shared" si="6"/>
        <v/>
      </c>
    </row>
    <row r="17">
      <c r="A17" s="31">
        <v>45300.0</v>
      </c>
      <c r="B17" s="32">
        <f t="shared" si="1"/>
        <v>45300</v>
      </c>
      <c r="C17" s="33"/>
      <c r="D17" s="33" t="s">
        <v>20</v>
      </c>
      <c r="E17" s="33" t="s">
        <v>22</v>
      </c>
      <c r="F17" s="34">
        <v>0.3333333333333333</v>
      </c>
      <c r="G17" s="34">
        <v>0.4166666666666667</v>
      </c>
      <c r="H17" s="35">
        <f t="shared" si="2"/>
        <v>0.08333333333</v>
      </c>
      <c r="I17" s="35" t="str">
        <f t="shared" si="3"/>
        <v/>
      </c>
      <c r="J17" s="35" t="str">
        <f t="shared" si="4"/>
        <v/>
      </c>
      <c r="K17" s="36" t="str">
        <f t="shared" si="5"/>
        <v/>
      </c>
      <c r="L17" s="36" t="str">
        <f t="shared" si="6"/>
        <v/>
      </c>
    </row>
    <row r="18">
      <c r="A18" s="31">
        <v>45300.0</v>
      </c>
      <c r="B18" s="32">
        <f t="shared" si="1"/>
        <v>45300</v>
      </c>
      <c r="C18" s="38"/>
      <c r="D18" s="33" t="s">
        <v>25</v>
      </c>
      <c r="E18" s="33" t="s">
        <v>21</v>
      </c>
      <c r="F18" s="34">
        <v>0.4166666666666667</v>
      </c>
      <c r="G18" s="34">
        <v>0.5208333333333334</v>
      </c>
      <c r="H18" s="35" t="str">
        <f t="shared" si="2"/>
        <v/>
      </c>
      <c r="I18" s="35">
        <f t="shared" si="3"/>
        <v>0.1041666667</v>
      </c>
      <c r="J18" s="35" t="str">
        <f t="shared" si="4"/>
        <v/>
      </c>
      <c r="K18" s="36" t="str">
        <f t="shared" si="5"/>
        <v/>
      </c>
      <c r="L18" s="36" t="str">
        <f t="shared" si="6"/>
        <v/>
      </c>
    </row>
    <row r="19" ht="15.75" customHeight="1">
      <c r="A19" s="31">
        <v>45293.0</v>
      </c>
      <c r="B19" s="32">
        <f t="shared" si="1"/>
        <v>45293</v>
      </c>
      <c r="C19" s="38"/>
      <c r="D19" s="33" t="s">
        <v>27</v>
      </c>
      <c r="E19" s="33" t="s">
        <v>21</v>
      </c>
      <c r="F19" s="34">
        <v>0.5416666666666666</v>
      </c>
      <c r="G19" s="34">
        <v>0.6458333333333334</v>
      </c>
      <c r="H19" s="35" t="str">
        <f t="shared" si="2"/>
        <v/>
      </c>
      <c r="I19" s="35" t="str">
        <f t="shared" si="3"/>
        <v/>
      </c>
      <c r="J19" s="35">
        <f t="shared" si="4"/>
        <v>0.1041666667</v>
      </c>
      <c r="K19" s="36" t="str">
        <f t="shared" si="5"/>
        <v/>
      </c>
      <c r="L19" s="36" t="str">
        <f t="shared" si="6"/>
        <v/>
      </c>
    </row>
    <row r="20" ht="15.75" customHeight="1">
      <c r="A20" s="31">
        <v>45293.0</v>
      </c>
      <c r="B20" s="32">
        <f t="shared" si="1"/>
        <v>45293</v>
      </c>
      <c r="C20" s="38"/>
      <c r="D20" s="33" t="s">
        <v>20</v>
      </c>
      <c r="E20" s="33" t="s">
        <v>21</v>
      </c>
      <c r="F20" s="34">
        <v>0.6458333333333334</v>
      </c>
      <c r="G20" s="34">
        <v>0.6875</v>
      </c>
      <c r="H20" s="35">
        <f t="shared" si="2"/>
        <v>0.04166666667</v>
      </c>
      <c r="I20" s="35" t="str">
        <f t="shared" si="3"/>
        <v/>
      </c>
      <c r="J20" s="35" t="str">
        <f t="shared" si="4"/>
        <v/>
      </c>
      <c r="K20" s="36" t="str">
        <f t="shared" si="5"/>
        <v/>
      </c>
      <c r="L20" s="36" t="str">
        <f t="shared" si="6"/>
        <v/>
      </c>
    </row>
    <row r="21" ht="15.75" customHeight="1">
      <c r="A21" s="31">
        <v>45301.0</v>
      </c>
      <c r="B21" s="32">
        <f t="shared" si="1"/>
        <v>45301</v>
      </c>
      <c r="C21" s="33" t="s">
        <v>24</v>
      </c>
      <c r="D21" s="38"/>
      <c r="E21" s="38"/>
      <c r="F21" s="34"/>
      <c r="G21" s="34"/>
      <c r="H21" s="35" t="str">
        <f t="shared" si="2"/>
        <v/>
      </c>
      <c r="I21" s="35" t="str">
        <f t="shared" si="3"/>
        <v/>
      </c>
      <c r="J21" s="35" t="str">
        <f t="shared" si="4"/>
        <v/>
      </c>
      <c r="K21" s="36" t="str">
        <f t="shared" si="5"/>
        <v/>
      </c>
      <c r="L21" s="36" t="str">
        <f t="shared" si="6"/>
        <v/>
      </c>
    </row>
    <row r="22" ht="15.75" customHeight="1">
      <c r="A22" s="31">
        <v>45302.0</v>
      </c>
      <c r="B22" s="32">
        <f t="shared" si="1"/>
        <v>45302</v>
      </c>
      <c r="C22" s="33" t="s">
        <v>28</v>
      </c>
      <c r="D22" s="38"/>
      <c r="E22" s="38"/>
      <c r="F22" s="34">
        <v>0.3333333333333333</v>
      </c>
      <c r="G22" s="34">
        <v>0.6666666666666666</v>
      </c>
      <c r="H22" s="35" t="str">
        <f t="shared" si="2"/>
        <v/>
      </c>
      <c r="I22" s="35" t="str">
        <f t="shared" si="3"/>
        <v/>
      </c>
      <c r="J22" s="35" t="str">
        <f t="shared" si="4"/>
        <v/>
      </c>
      <c r="K22" s="36" t="str">
        <f t="shared" si="5"/>
        <v/>
      </c>
      <c r="L22" s="36">
        <f t="shared" si="6"/>
        <v>8</v>
      </c>
    </row>
    <row r="23" ht="15.75" customHeight="1">
      <c r="A23" s="31">
        <v>45303.0</v>
      </c>
      <c r="B23" s="32">
        <f t="shared" si="1"/>
        <v>45303</v>
      </c>
      <c r="C23" s="33" t="s">
        <v>28</v>
      </c>
      <c r="D23" s="38"/>
      <c r="E23" s="38"/>
      <c r="F23" s="34">
        <v>0.3333333333333333</v>
      </c>
      <c r="G23" s="34">
        <v>0.6666666666666666</v>
      </c>
      <c r="H23" s="35" t="str">
        <f t="shared" si="2"/>
        <v/>
      </c>
      <c r="I23" s="35" t="str">
        <f t="shared" si="3"/>
        <v/>
      </c>
      <c r="J23" s="35" t="str">
        <f t="shared" si="4"/>
        <v/>
      </c>
      <c r="K23" s="36" t="str">
        <f t="shared" si="5"/>
        <v/>
      </c>
      <c r="L23" s="36">
        <f t="shared" si="6"/>
        <v>8</v>
      </c>
    </row>
    <row r="24" ht="15.75" customHeight="1">
      <c r="A24" s="31">
        <v>45306.0</v>
      </c>
      <c r="B24" s="32">
        <f t="shared" si="1"/>
        <v>45306</v>
      </c>
      <c r="C24" s="33"/>
      <c r="D24" s="33" t="s">
        <v>27</v>
      </c>
      <c r="E24" s="33" t="s">
        <v>26</v>
      </c>
      <c r="F24" s="34">
        <v>0.3333333333333333</v>
      </c>
      <c r="G24" s="34">
        <v>0.5208333333333334</v>
      </c>
      <c r="H24" s="35" t="str">
        <f t="shared" si="2"/>
        <v/>
      </c>
      <c r="I24" s="35" t="str">
        <f t="shared" si="3"/>
        <v/>
      </c>
      <c r="J24" s="35">
        <f t="shared" si="4"/>
        <v>0.1875</v>
      </c>
      <c r="K24" s="36" t="str">
        <f t="shared" si="5"/>
        <v/>
      </c>
      <c r="L24" s="36" t="str">
        <f t="shared" si="6"/>
        <v/>
      </c>
    </row>
    <row r="25" ht="15.75" customHeight="1">
      <c r="A25" s="31">
        <v>45306.0</v>
      </c>
      <c r="B25" s="32">
        <f t="shared" si="1"/>
        <v>45306</v>
      </c>
      <c r="C25" s="33"/>
      <c r="D25" s="33" t="s">
        <v>27</v>
      </c>
      <c r="E25" s="33" t="s">
        <v>26</v>
      </c>
      <c r="F25" s="34">
        <v>0.5416666666666666</v>
      </c>
      <c r="G25" s="34">
        <v>0.6875</v>
      </c>
      <c r="H25" s="35" t="str">
        <f t="shared" si="2"/>
        <v/>
      </c>
      <c r="I25" s="35" t="str">
        <f t="shared" si="3"/>
        <v/>
      </c>
      <c r="J25" s="35">
        <f t="shared" si="4"/>
        <v>0.1458333333</v>
      </c>
      <c r="K25" s="36" t="str">
        <f t="shared" si="5"/>
        <v/>
      </c>
      <c r="L25" s="36" t="str">
        <f t="shared" si="6"/>
        <v/>
      </c>
    </row>
    <row r="26" ht="15.75" customHeight="1">
      <c r="A26" s="31">
        <v>45307.0</v>
      </c>
      <c r="B26" s="32">
        <f t="shared" si="1"/>
        <v>45307</v>
      </c>
      <c r="C26" s="33"/>
      <c r="D26" s="33" t="s">
        <v>25</v>
      </c>
      <c r="E26" s="33" t="s">
        <v>26</v>
      </c>
      <c r="F26" s="34">
        <v>0.3333333333333333</v>
      </c>
      <c r="G26" s="34">
        <v>0.5</v>
      </c>
      <c r="H26" s="35" t="str">
        <f t="shared" si="2"/>
        <v/>
      </c>
      <c r="I26" s="35">
        <f t="shared" si="3"/>
        <v>0.1666666667</v>
      </c>
      <c r="J26" s="35" t="str">
        <f t="shared" si="4"/>
        <v/>
      </c>
      <c r="K26" s="36" t="str">
        <f t="shared" si="5"/>
        <v/>
      </c>
      <c r="L26" s="36" t="str">
        <f t="shared" si="6"/>
        <v/>
      </c>
    </row>
    <row r="27" ht="15.75" customHeight="1">
      <c r="A27" s="31">
        <v>45307.0</v>
      </c>
      <c r="B27" s="32">
        <f t="shared" si="1"/>
        <v>45307</v>
      </c>
      <c r="C27" s="33"/>
      <c r="D27" s="33" t="s">
        <v>27</v>
      </c>
      <c r="E27" s="33" t="s">
        <v>26</v>
      </c>
      <c r="F27" s="34">
        <v>0.5416666666666666</v>
      </c>
      <c r="G27" s="34">
        <v>0.7083333333333334</v>
      </c>
      <c r="H27" s="35" t="str">
        <f t="shared" si="2"/>
        <v/>
      </c>
      <c r="I27" s="35" t="str">
        <f t="shared" si="3"/>
        <v/>
      </c>
      <c r="J27" s="35">
        <f t="shared" si="4"/>
        <v>0.1666666667</v>
      </c>
      <c r="K27" s="36" t="str">
        <f t="shared" si="5"/>
        <v/>
      </c>
      <c r="L27" s="36" t="str">
        <f t="shared" si="6"/>
        <v/>
      </c>
    </row>
    <row r="28" ht="15.75" customHeight="1">
      <c r="A28" s="31">
        <v>45308.0</v>
      </c>
      <c r="B28" s="32">
        <f t="shared" si="1"/>
        <v>45308</v>
      </c>
      <c r="C28" s="33" t="s">
        <v>24</v>
      </c>
      <c r="D28" s="38"/>
      <c r="E28" s="38"/>
      <c r="F28" s="34"/>
      <c r="G28" s="34"/>
      <c r="H28" s="35" t="str">
        <f t="shared" si="2"/>
        <v/>
      </c>
      <c r="I28" s="35" t="str">
        <f t="shared" si="3"/>
        <v/>
      </c>
      <c r="J28" s="35" t="str">
        <f t="shared" si="4"/>
        <v/>
      </c>
      <c r="K28" s="36" t="str">
        <f t="shared" si="5"/>
        <v/>
      </c>
      <c r="L28" s="36" t="str">
        <f t="shared" si="6"/>
        <v/>
      </c>
    </row>
    <row r="29" ht="15.75" customHeight="1">
      <c r="A29" s="31">
        <v>45309.0</v>
      </c>
      <c r="B29" s="32">
        <f t="shared" si="1"/>
        <v>45309</v>
      </c>
      <c r="C29" s="33"/>
      <c r="D29" s="33" t="s">
        <v>20</v>
      </c>
      <c r="E29" s="33" t="s">
        <v>22</v>
      </c>
      <c r="F29" s="34">
        <v>0.5</v>
      </c>
      <c r="G29" s="34">
        <v>0.6666666666666666</v>
      </c>
      <c r="H29" s="35">
        <f t="shared" si="2"/>
        <v>0.1666666667</v>
      </c>
      <c r="I29" s="35" t="str">
        <f t="shared" si="3"/>
        <v/>
      </c>
      <c r="J29" s="35" t="str">
        <f t="shared" si="4"/>
        <v/>
      </c>
      <c r="K29" s="36" t="str">
        <f t="shared" si="5"/>
        <v/>
      </c>
      <c r="L29" s="36" t="str">
        <f t="shared" si="6"/>
        <v/>
      </c>
    </row>
    <row r="30" ht="15.75" customHeight="1">
      <c r="A30" s="31">
        <v>45309.0</v>
      </c>
      <c r="B30" s="32">
        <f t="shared" si="1"/>
        <v>45309</v>
      </c>
      <c r="C30" s="33"/>
      <c r="D30" s="33" t="s">
        <v>25</v>
      </c>
      <c r="E30" s="33" t="s">
        <v>26</v>
      </c>
      <c r="F30" s="34">
        <v>0.3125</v>
      </c>
      <c r="G30" s="34">
        <v>0.4791666666666667</v>
      </c>
      <c r="H30" s="35" t="str">
        <f t="shared" si="2"/>
        <v/>
      </c>
      <c r="I30" s="35">
        <f t="shared" si="3"/>
        <v>0.1666666667</v>
      </c>
      <c r="J30" s="35" t="str">
        <f t="shared" si="4"/>
        <v/>
      </c>
      <c r="K30" s="36" t="str">
        <f t="shared" si="5"/>
        <v/>
      </c>
      <c r="L30" s="36" t="str">
        <f t="shared" si="6"/>
        <v/>
      </c>
    </row>
    <row r="31" ht="15.75" customHeight="1">
      <c r="A31" s="31">
        <v>45310.0</v>
      </c>
      <c r="B31" s="32">
        <f t="shared" si="1"/>
        <v>45310</v>
      </c>
      <c r="C31" s="33"/>
      <c r="D31" s="33" t="s">
        <v>20</v>
      </c>
      <c r="E31" s="33" t="s">
        <v>21</v>
      </c>
      <c r="F31" s="34">
        <v>0.3541666666666667</v>
      </c>
      <c r="G31" s="34">
        <v>0.5</v>
      </c>
      <c r="H31" s="35">
        <f t="shared" si="2"/>
        <v>0.1458333333</v>
      </c>
      <c r="I31" s="35" t="str">
        <f t="shared" si="3"/>
        <v/>
      </c>
      <c r="J31" s="35" t="str">
        <f t="shared" si="4"/>
        <v/>
      </c>
      <c r="K31" s="36" t="str">
        <f t="shared" si="5"/>
        <v/>
      </c>
      <c r="L31" s="36" t="str">
        <f t="shared" si="6"/>
        <v/>
      </c>
    </row>
    <row r="32" ht="15.75" customHeight="1">
      <c r="A32" s="31">
        <v>45310.0</v>
      </c>
      <c r="B32" s="32">
        <f t="shared" si="1"/>
        <v>45310</v>
      </c>
      <c r="C32" s="33"/>
      <c r="D32" s="33" t="s">
        <v>20</v>
      </c>
      <c r="E32" s="33" t="s">
        <v>22</v>
      </c>
      <c r="F32" s="34">
        <v>0.5208333333333334</v>
      </c>
      <c r="G32" s="34">
        <v>0.7083333333333334</v>
      </c>
      <c r="H32" s="35">
        <f t="shared" si="2"/>
        <v>0.1875</v>
      </c>
      <c r="I32" s="35" t="str">
        <f t="shared" si="3"/>
        <v/>
      </c>
      <c r="J32" s="35" t="str">
        <f t="shared" si="4"/>
        <v/>
      </c>
      <c r="K32" s="36" t="str">
        <f t="shared" si="5"/>
        <v/>
      </c>
      <c r="L32" s="36" t="str">
        <f t="shared" si="6"/>
        <v/>
      </c>
    </row>
    <row r="33" ht="15.75" customHeight="1">
      <c r="A33" s="31">
        <v>45313.0</v>
      </c>
      <c r="B33" s="32">
        <f t="shared" si="1"/>
        <v>45313</v>
      </c>
      <c r="C33" s="33"/>
      <c r="D33" s="33" t="s">
        <v>27</v>
      </c>
      <c r="E33" s="33" t="s">
        <v>26</v>
      </c>
      <c r="F33" s="34">
        <v>0.3333333333333333</v>
      </c>
      <c r="G33" s="34">
        <v>0.5208333333333334</v>
      </c>
      <c r="H33" s="35" t="str">
        <f t="shared" si="2"/>
        <v/>
      </c>
      <c r="I33" s="35" t="str">
        <f t="shared" si="3"/>
        <v/>
      </c>
      <c r="J33" s="35">
        <f t="shared" si="4"/>
        <v>0.1875</v>
      </c>
      <c r="K33" s="36" t="str">
        <f t="shared" si="5"/>
        <v/>
      </c>
      <c r="L33" s="36" t="str">
        <f t="shared" si="6"/>
        <v/>
      </c>
    </row>
    <row r="34" ht="15.75" customHeight="1">
      <c r="A34" s="31">
        <v>45313.0</v>
      </c>
      <c r="B34" s="32">
        <f t="shared" si="1"/>
        <v>45313</v>
      </c>
      <c r="C34" s="33"/>
      <c r="D34" s="33" t="s">
        <v>27</v>
      </c>
      <c r="E34" s="33" t="s">
        <v>26</v>
      </c>
      <c r="F34" s="34">
        <v>0.5416666666666666</v>
      </c>
      <c r="G34" s="34">
        <v>0.6875</v>
      </c>
      <c r="H34" s="35" t="str">
        <f t="shared" si="2"/>
        <v/>
      </c>
      <c r="I34" s="35" t="str">
        <f t="shared" si="3"/>
        <v/>
      </c>
      <c r="J34" s="35">
        <f t="shared" si="4"/>
        <v>0.1458333333</v>
      </c>
      <c r="K34" s="36" t="str">
        <f t="shared" si="5"/>
        <v/>
      </c>
      <c r="L34" s="36" t="str">
        <f t="shared" si="6"/>
        <v/>
      </c>
    </row>
    <row r="35" ht="15.75" customHeight="1">
      <c r="A35" s="31">
        <v>45314.0</v>
      </c>
      <c r="B35" s="32">
        <f t="shared" si="1"/>
        <v>45314</v>
      </c>
      <c r="C35" s="33" t="s">
        <v>23</v>
      </c>
      <c r="D35" s="33"/>
      <c r="E35" s="38"/>
      <c r="F35" s="34">
        <v>0.3333333333333333</v>
      </c>
      <c r="G35" s="34">
        <v>0.6666666666666666</v>
      </c>
      <c r="H35" s="35" t="str">
        <f t="shared" si="2"/>
        <v/>
      </c>
      <c r="I35" s="35" t="str">
        <f t="shared" si="3"/>
        <v/>
      </c>
      <c r="J35" s="35" t="str">
        <f t="shared" si="4"/>
        <v/>
      </c>
      <c r="K35" s="36">
        <f t="shared" si="5"/>
        <v>8</v>
      </c>
      <c r="L35" s="36" t="str">
        <f t="shared" si="6"/>
        <v/>
      </c>
    </row>
    <row r="36" ht="15.75" customHeight="1">
      <c r="A36" s="31">
        <v>45315.0</v>
      </c>
      <c r="B36" s="32">
        <f t="shared" si="1"/>
        <v>45315</v>
      </c>
      <c r="C36" s="33" t="s">
        <v>24</v>
      </c>
      <c r="D36" s="38"/>
      <c r="E36" s="38"/>
      <c r="F36" s="34"/>
      <c r="G36" s="34"/>
      <c r="H36" s="35" t="str">
        <f t="shared" si="2"/>
        <v/>
      </c>
      <c r="I36" s="35" t="str">
        <f t="shared" si="3"/>
        <v/>
      </c>
      <c r="J36" s="35" t="str">
        <f t="shared" si="4"/>
        <v/>
      </c>
      <c r="K36" s="36" t="str">
        <f t="shared" si="5"/>
        <v/>
      </c>
      <c r="L36" s="36" t="str">
        <f t="shared" si="6"/>
        <v/>
      </c>
    </row>
    <row r="37" ht="15.75" customHeight="1">
      <c r="A37" s="31">
        <v>45316.0</v>
      </c>
      <c r="B37" s="32">
        <f t="shared" si="1"/>
        <v>45316</v>
      </c>
      <c r="C37" s="33"/>
      <c r="D37" s="33" t="s">
        <v>25</v>
      </c>
      <c r="E37" s="33" t="s">
        <v>26</v>
      </c>
      <c r="F37" s="34">
        <v>0.3333333333333333</v>
      </c>
      <c r="G37" s="34">
        <v>0.5208333333333334</v>
      </c>
      <c r="H37" s="35" t="str">
        <f t="shared" si="2"/>
        <v/>
      </c>
      <c r="I37" s="35">
        <f t="shared" si="3"/>
        <v>0.1875</v>
      </c>
      <c r="J37" s="35" t="str">
        <f t="shared" si="4"/>
        <v/>
      </c>
      <c r="K37" s="36" t="str">
        <f t="shared" si="5"/>
        <v/>
      </c>
      <c r="L37" s="36" t="str">
        <f t="shared" si="6"/>
        <v/>
      </c>
    </row>
    <row r="38" ht="15.75" customHeight="1">
      <c r="A38" s="31">
        <v>45316.0</v>
      </c>
      <c r="B38" s="32">
        <f t="shared" si="1"/>
        <v>45316</v>
      </c>
      <c r="C38" s="33"/>
      <c r="D38" s="33" t="s">
        <v>25</v>
      </c>
      <c r="E38" s="33" t="s">
        <v>26</v>
      </c>
      <c r="F38" s="34">
        <v>0.5416666666666666</v>
      </c>
      <c r="G38" s="34">
        <v>0.6875</v>
      </c>
      <c r="H38" s="35" t="str">
        <f t="shared" si="2"/>
        <v/>
      </c>
      <c r="I38" s="35">
        <f t="shared" si="3"/>
        <v>0.1458333333</v>
      </c>
      <c r="J38" s="35" t="str">
        <f t="shared" si="4"/>
        <v/>
      </c>
      <c r="K38" s="36" t="str">
        <f t="shared" si="5"/>
        <v/>
      </c>
      <c r="L38" s="36" t="str">
        <f t="shared" si="6"/>
        <v/>
      </c>
    </row>
    <row r="39" ht="15.75" customHeight="1">
      <c r="A39" s="31">
        <v>45317.0</v>
      </c>
      <c r="B39" s="32">
        <f t="shared" si="1"/>
        <v>45317</v>
      </c>
      <c r="C39" s="33" t="s">
        <v>28</v>
      </c>
      <c r="D39" s="38"/>
      <c r="E39" s="38"/>
      <c r="F39" s="34">
        <v>0.3333333333333333</v>
      </c>
      <c r="G39" s="34">
        <v>0.6666666666666666</v>
      </c>
      <c r="H39" s="35" t="str">
        <f t="shared" si="2"/>
        <v/>
      </c>
      <c r="I39" s="35" t="str">
        <f t="shared" si="3"/>
        <v/>
      </c>
      <c r="J39" s="35" t="str">
        <f t="shared" si="4"/>
        <v/>
      </c>
      <c r="K39" s="36" t="str">
        <f t="shared" si="5"/>
        <v/>
      </c>
      <c r="L39" s="36">
        <f t="shared" si="6"/>
        <v>8</v>
      </c>
    </row>
    <row r="40" ht="15.75" customHeight="1">
      <c r="A40" s="31">
        <v>45320.0</v>
      </c>
      <c r="B40" s="32">
        <f t="shared" si="1"/>
        <v>45320</v>
      </c>
      <c r="C40" s="33" t="s">
        <v>28</v>
      </c>
      <c r="D40" s="33"/>
      <c r="E40" s="38"/>
      <c r="F40" s="34">
        <v>0.3333333333333333</v>
      </c>
      <c r="G40" s="34">
        <v>0.6666666666666666</v>
      </c>
      <c r="H40" s="35" t="str">
        <f t="shared" si="2"/>
        <v/>
      </c>
      <c r="I40" s="35" t="str">
        <f t="shared" si="3"/>
        <v/>
      </c>
      <c r="J40" s="35" t="str">
        <f t="shared" si="4"/>
        <v/>
      </c>
      <c r="K40" s="36" t="str">
        <f t="shared" si="5"/>
        <v/>
      </c>
      <c r="L40" s="36">
        <f t="shared" si="6"/>
        <v>8</v>
      </c>
    </row>
    <row r="41" ht="15.75" customHeight="1">
      <c r="A41" s="31">
        <v>45321.0</v>
      </c>
      <c r="B41" s="32">
        <f t="shared" si="1"/>
        <v>45321</v>
      </c>
      <c r="C41" s="38"/>
      <c r="D41" s="33" t="s">
        <v>25</v>
      </c>
      <c r="E41" s="33" t="s">
        <v>26</v>
      </c>
      <c r="F41" s="34">
        <v>0.3333333333333333</v>
      </c>
      <c r="G41" s="34">
        <v>0.5208333333333334</v>
      </c>
      <c r="H41" s="35" t="str">
        <f t="shared" si="2"/>
        <v/>
      </c>
      <c r="I41" s="35">
        <f t="shared" si="3"/>
        <v>0.1875</v>
      </c>
      <c r="J41" s="35" t="str">
        <f t="shared" si="4"/>
        <v/>
      </c>
      <c r="K41" s="36" t="str">
        <f t="shared" si="5"/>
        <v/>
      </c>
      <c r="L41" s="36" t="str">
        <f t="shared" si="6"/>
        <v/>
      </c>
    </row>
    <row r="42" ht="15.75" customHeight="1">
      <c r="A42" s="31">
        <v>45321.0</v>
      </c>
      <c r="B42" s="32">
        <f t="shared" si="1"/>
        <v>45321</v>
      </c>
      <c r="C42" s="38"/>
      <c r="D42" s="33" t="s">
        <v>27</v>
      </c>
      <c r="E42" s="33" t="s">
        <v>26</v>
      </c>
      <c r="F42" s="34">
        <v>0.5416666666666666</v>
      </c>
      <c r="G42" s="34">
        <v>0.6875</v>
      </c>
      <c r="H42" s="35" t="str">
        <f t="shared" si="2"/>
        <v/>
      </c>
      <c r="I42" s="35" t="str">
        <f t="shared" si="3"/>
        <v/>
      </c>
      <c r="J42" s="35">
        <f t="shared" si="4"/>
        <v>0.1458333333</v>
      </c>
      <c r="K42" s="36" t="str">
        <f t="shared" si="5"/>
        <v/>
      </c>
      <c r="L42" s="36" t="str">
        <f t="shared" si="6"/>
        <v/>
      </c>
    </row>
    <row r="43" ht="15.75" customHeight="1">
      <c r="A43" s="31">
        <v>45322.0</v>
      </c>
      <c r="B43" s="32">
        <f t="shared" si="1"/>
        <v>45322</v>
      </c>
      <c r="C43" s="33" t="s">
        <v>24</v>
      </c>
      <c r="D43" s="38"/>
      <c r="E43" s="38"/>
      <c r="F43" s="34"/>
      <c r="G43" s="34"/>
      <c r="H43" s="35" t="str">
        <f t="shared" si="2"/>
        <v/>
      </c>
      <c r="I43" s="35" t="str">
        <f t="shared" si="3"/>
        <v/>
      </c>
      <c r="J43" s="35" t="str">
        <f t="shared" si="4"/>
        <v/>
      </c>
      <c r="K43" s="36" t="str">
        <f t="shared" si="5"/>
        <v/>
      </c>
      <c r="L43" s="36" t="str">
        <f t="shared" si="6"/>
        <v/>
      </c>
    </row>
    <row r="44" ht="15.75" customHeight="1">
      <c r="H44" s="27" t="s">
        <v>14</v>
      </c>
      <c r="I44" s="28" t="s">
        <v>15</v>
      </c>
      <c r="J44" s="29" t="s">
        <v>16</v>
      </c>
    </row>
    <row r="45" ht="15.75" customHeight="1">
      <c r="A45" s="39"/>
      <c r="B45" s="39"/>
      <c r="C45" s="39"/>
      <c r="D45" s="39"/>
      <c r="E45" s="40" t="s">
        <v>29</v>
      </c>
      <c r="F45" s="7"/>
      <c r="G45" s="7"/>
      <c r="H45" s="41">
        <f t="shared" ref="H45:J45" si="7">Sum(H6:H43)</f>
        <v>1.020833333</v>
      </c>
      <c r="I45" s="41">
        <f t="shared" si="7"/>
        <v>1.270833333</v>
      </c>
      <c r="J45" s="41">
        <f t="shared" si="7"/>
        <v>1.208333333</v>
      </c>
    </row>
    <row r="46" ht="15.75" customHeight="1">
      <c r="E46" s="42" t="s">
        <v>30</v>
      </c>
      <c r="F46" s="43">
        <f>COUNTIF(C:C,"Feestdag")</f>
        <v>1</v>
      </c>
      <c r="G46" s="8"/>
    </row>
    <row r="47" ht="15.75" customHeight="1">
      <c r="E47" s="42" t="s">
        <v>17</v>
      </c>
      <c r="F47" s="44">
        <f>Sum(K6:K43)</f>
        <v>20</v>
      </c>
      <c r="G47" s="8"/>
    </row>
    <row r="48" ht="15.75" customHeight="1">
      <c r="E48" s="42" t="s">
        <v>18</v>
      </c>
      <c r="F48" s="44">
        <f>Sum(L6:L43)</f>
        <v>32</v>
      </c>
      <c r="G48" s="8"/>
    </row>
    <row r="49" ht="15.75" customHeight="1">
      <c r="E49" s="45" t="s">
        <v>31</v>
      </c>
      <c r="F49" s="46">
        <f>SUM(H6:J43)*24</f>
        <v>84</v>
      </c>
      <c r="G49" s="8"/>
    </row>
    <row r="50" ht="15.75" customHeight="1">
      <c r="E50" s="42" t="s">
        <v>32</v>
      </c>
      <c r="F50" s="47">
        <v>32.0</v>
      </c>
      <c r="G50" s="8"/>
    </row>
    <row r="51" ht="15.75" customHeight="1">
      <c r="E51" s="42" t="s">
        <v>33</v>
      </c>
      <c r="F51" s="47">
        <f>((COUNTUNIQUEIFS(A6:A43,C6:C43,""))*E3)-((SUMIF(K6:K43,"&lt;8"))+(SUMIF(L6:L43,"&lt;8")))</f>
        <v>84</v>
      </c>
      <c r="G51" s="8"/>
    </row>
    <row r="52" ht="15.75" customHeight="1">
      <c r="E52" s="45" t="s">
        <v>34</v>
      </c>
      <c r="F52" s="48">
        <f>F51-F49</f>
        <v>0</v>
      </c>
      <c r="G52" s="8"/>
    </row>
    <row r="53" ht="15.75" customHeight="1"/>
    <row r="54" ht="15.75" customHeight="1">
      <c r="A54" s="6" t="s">
        <v>35</v>
      </c>
      <c r="B54" s="7"/>
      <c r="C54" s="7"/>
      <c r="D54" s="7"/>
      <c r="E54" s="7"/>
      <c r="F54" s="6" t="s">
        <v>36</v>
      </c>
      <c r="G54" s="7"/>
      <c r="H54" s="7"/>
      <c r="I54" s="6" t="s">
        <v>37</v>
      </c>
      <c r="J54" s="7"/>
      <c r="K54" s="8"/>
    </row>
    <row r="55" ht="15.75" customHeight="1">
      <c r="A55" s="9" t="s">
        <v>38</v>
      </c>
      <c r="B55" s="10"/>
      <c r="C55" s="10"/>
      <c r="D55" s="10"/>
      <c r="E55" s="10"/>
      <c r="F55" s="49" t="s">
        <v>19</v>
      </c>
      <c r="G55" s="7"/>
      <c r="H55" s="8"/>
      <c r="I55" s="50" t="s">
        <v>39</v>
      </c>
      <c r="J55" s="7"/>
      <c r="K55" s="8"/>
    </row>
    <row r="56" ht="15.75" customHeight="1">
      <c r="A56" s="12"/>
      <c r="F56" s="51" t="s">
        <v>24</v>
      </c>
      <c r="G56" s="7"/>
      <c r="H56" s="8"/>
      <c r="I56" s="50" t="s">
        <v>40</v>
      </c>
      <c r="J56" s="7"/>
      <c r="K56" s="8"/>
    </row>
    <row r="57" ht="15.75" customHeight="1">
      <c r="A57" s="12"/>
      <c r="F57" s="51" t="s">
        <v>23</v>
      </c>
      <c r="G57" s="7"/>
      <c r="H57" s="8"/>
      <c r="I57" s="50" t="s">
        <v>41</v>
      </c>
      <c r="J57" s="7"/>
      <c r="K57" s="8"/>
    </row>
    <row r="58" ht="15.75" customHeight="1">
      <c r="A58" s="12"/>
      <c r="F58" s="51" t="s">
        <v>28</v>
      </c>
      <c r="G58" s="7"/>
      <c r="H58" s="8"/>
      <c r="I58" s="52" t="s">
        <v>42</v>
      </c>
      <c r="J58" s="7"/>
      <c r="K58" s="8"/>
    </row>
    <row r="59" ht="15.75" customHeight="1">
      <c r="A59" s="12"/>
      <c r="F59" s="53"/>
      <c r="G59" s="7"/>
      <c r="H59" s="8"/>
      <c r="I59" s="50"/>
      <c r="J59" s="7"/>
      <c r="K59" s="8"/>
    </row>
    <row r="60">
      <c r="A60" s="12"/>
      <c r="F60" s="53"/>
      <c r="G60" s="7"/>
      <c r="H60" s="8"/>
      <c r="I60" s="50"/>
      <c r="J60" s="7"/>
      <c r="K60" s="8"/>
    </row>
    <row r="61" ht="15.75" customHeight="1">
      <c r="A61" s="12"/>
      <c r="F61" s="54"/>
      <c r="G61" s="7"/>
      <c r="H61" s="8"/>
      <c r="I61" s="55"/>
      <c r="J61" s="7"/>
      <c r="K61" s="8"/>
    </row>
    <row r="62" ht="15.75" customHeight="1">
      <c r="A62" s="15"/>
      <c r="B62" s="16"/>
      <c r="C62" s="16"/>
      <c r="D62" s="16"/>
      <c r="E62" s="16"/>
      <c r="F62" s="54"/>
      <c r="G62" s="7"/>
      <c r="H62" s="8"/>
      <c r="I62" s="55"/>
      <c r="J62" s="7"/>
      <c r="K62" s="8"/>
    </row>
    <row r="63" ht="15.75" customHeight="1"/>
    <row r="64" ht="15.75" customHeight="1"/>
    <row r="65" ht="15.75" customHeight="1"/>
    <row r="66" ht="15.75" customHeight="1"/>
    <row r="67" ht="15.75" customHeight="1">
      <c r="A67" s="56"/>
      <c r="B67" s="56"/>
      <c r="C67" s="56"/>
      <c r="E67" s="56"/>
      <c r="F67" s="57"/>
      <c r="G67" s="57"/>
      <c r="I67" s="58"/>
    </row>
    <row r="68" ht="15.75" customHeight="1">
      <c r="A68" s="59" t="s">
        <v>43</v>
      </c>
      <c r="E68" s="59" t="s">
        <v>44</v>
      </c>
    </row>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37">
    <mergeCell ref="F61:H61"/>
    <mergeCell ref="I61:K61"/>
    <mergeCell ref="F62:H62"/>
    <mergeCell ref="I62:K62"/>
    <mergeCell ref="E67:G67"/>
    <mergeCell ref="I67:K67"/>
    <mergeCell ref="F52:G52"/>
    <mergeCell ref="A54:E54"/>
    <mergeCell ref="F54:H54"/>
    <mergeCell ref="I54:K54"/>
    <mergeCell ref="A55:E62"/>
    <mergeCell ref="F55:H55"/>
    <mergeCell ref="I55:K55"/>
    <mergeCell ref="A1:D1"/>
    <mergeCell ref="E1:F1"/>
    <mergeCell ref="H1:K3"/>
    <mergeCell ref="A2:D2"/>
    <mergeCell ref="E2:F2"/>
    <mergeCell ref="A3:D3"/>
    <mergeCell ref="E3:F3"/>
    <mergeCell ref="E45:G45"/>
    <mergeCell ref="F46:G46"/>
    <mergeCell ref="F47:G47"/>
    <mergeCell ref="F48:G48"/>
    <mergeCell ref="F49:G49"/>
    <mergeCell ref="F50:G50"/>
    <mergeCell ref="F51:G51"/>
    <mergeCell ref="F56:H56"/>
    <mergeCell ref="I56:K56"/>
    <mergeCell ref="F57:H57"/>
    <mergeCell ref="I57:K57"/>
    <mergeCell ref="F58:H58"/>
    <mergeCell ref="I58:K58"/>
    <mergeCell ref="F59:H59"/>
    <mergeCell ref="I59:K59"/>
    <mergeCell ref="F60:H60"/>
    <mergeCell ref="I60:K60"/>
  </mergeCells>
  <conditionalFormatting sqref="B6:B43">
    <cfRule type="containsText" dxfId="0" priority="1" operator="containsText" text="ma">
      <formula>NOT(ISERROR(SEARCH(("ma"),(B6))))</formula>
    </cfRule>
  </conditionalFormatting>
  <conditionalFormatting sqref="B6:B43">
    <cfRule type="containsText" dxfId="1" priority="2" operator="containsText" text="di">
      <formula>NOT(ISERROR(SEARCH(("di"),(B6))))</formula>
    </cfRule>
  </conditionalFormatting>
  <conditionalFormatting sqref="B6:B43">
    <cfRule type="containsText" dxfId="2" priority="3" operator="containsText" text="wo">
      <formula>NOT(ISERROR(SEARCH(("wo"),(B6))))</formula>
    </cfRule>
  </conditionalFormatting>
  <conditionalFormatting sqref="B6:B43">
    <cfRule type="containsText" dxfId="3" priority="4" operator="containsText" text="do">
      <formula>NOT(ISERROR(SEARCH(("do"),(B6))))</formula>
    </cfRule>
  </conditionalFormatting>
  <conditionalFormatting sqref="B6:B43">
    <cfRule type="containsText" dxfId="4" priority="5" operator="containsText" text="vr">
      <formula>NOT(ISERROR(SEARCH(("vr"),(B6))))</formula>
    </cfRule>
  </conditionalFormatting>
  <dataValidations>
    <dataValidation type="list" allowBlank="1" showErrorMessage="1" sqref="D6:D43">
      <formula1>"Klant 1,Klant 2,Klant 3"</formula1>
    </dataValidation>
    <dataValidation type="list" allowBlank="1" showErrorMessage="1" sqref="C6:C43">
      <formula1>'01-2024_urenregistratie per kla'!$F$55:$H$62</formula1>
    </dataValidation>
    <dataValidation type="list" allowBlank="1" showErrorMessage="1" sqref="E6:E43">
      <formula1>"Meeting klant,Strategie uitwerken,Website design"</formula1>
    </dataValidation>
  </dataValidations>
  <printOptions/>
  <pageMargins bottom="0.787401575" footer="0.0" header="0.0" left="0.7" right="0.7" top="0.787401575"/>
  <pageSetup paperSize="9" orientation="portrait"/>
  <drawing r:id="rId2"/>
  <legacyDrawing r:id="rId3"/>
</worksheet>
</file>