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HCUK Training\Partnerships Management Information\Subcontracting ESFA Contracting Condition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E24" i="1"/>
  <c r="G5" i="1"/>
  <c r="G6" i="1"/>
  <c r="G7" i="1"/>
  <c r="G8" i="1"/>
  <c r="G9" i="1"/>
  <c r="G10" i="1"/>
  <c r="G11" i="1"/>
  <c r="G4" i="1"/>
  <c r="G19" i="1"/>
  <c r="G20" i="1"/>
  <c r="G21" i="1"/>
  <c r="G22" i="1"/>
  <c r="G18" i="1"/>
  <c r="F19" i="1"/>
  <c r="F20" i="1"/>
  <c r="F21" i="1"/>
  <c r="F22" i="1"/>
  <c r="F18" i="1"/>
  <c r="E13" i="1" l="1"/>
  <c r="F13" i="1"/>
  <c r="G13" i="1" l="1"/>
</calcChain>
</file>

<file path=xl/sharedStrings.xml><?xml version="1.0" encoding="utf-8"?>
<sst xmlns="http://schemas.openxmlformats.org/spreadsheetml/2006/main" count="31" uniqueCount="19">
  <si>
    <t>UKPRN</t>
  </si>
  <si>
    <t>Sub-Contractor</t>
  </si>
  <si>
    <t>Start Date</t>
  </si>
  <si>
    <t>End Date</t>
  </si>
  <si>
    <t>ESFA Drawdown</t>
  </si>
  <si>
    <t>Sub-Contractor Payments</t>
  </si>
  <si>
    <t>Funding Retained</t>
  </si>
  <si>
    <t>Activ First Limited</t>
  </si>
  <si>
    <t>Construction Works (Hull) Limited</t>
  </si>
  <si>
    <t>Kiwi Education LTD</t>
  </si>
  <si>
    <t>Logistics and Distribution Training Limited</t>
  </si>
  <si>
    <t>Orange Moon Training Limited</t>
  </si>
  <si>
    <t>The Costa Enterprise Academy LTD</t>
  </si>
  <si>
    <t>Time2Train Limited</t>
  </si>
  <si>
    <t xml:space="preserve">Prospect Training </t>
  </si>
  <si>
    <t>Impact Training Limited</t>
  </si>
  <si>
    <t>APPRRENTICESHIP Funding 2019-20</t>
  </si>
  <si>
    <t>Post May 2017 Funding</t>
  </si>
  <si>
    <t>PRE May 2017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</si>
</sst>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6" fontId="0" fillId="0" borderId="1" xfId="0" applyNumberFormat="1" applyBorder="1"/>
    <xf numFmtId="164" fontId="0" fillId="0" borderId="1" xfId="0" applyNumberFormat="1" applyBorder="1"/>
    <xf numFmtId="6" fontId="0" fillId="0" borderId="1" xfId="0" applyNumberFormat="1" applyFill="1" applyBorder="1"/>
    <xf numFmtId="3" fontId="0" fillId="0" borderId="1" xfId="0" applyNumberFormat="1" applyFill="1" applyBorder="1"/>
    <xf numFmtId="14" fontId="0" fillId="0" borderId="1" xfId="0" applyNumberFormat="1" applyBorder="1"/>
    <xf numFmtId="0" fontId="1" fillId="0" borderId="1" xfId="0" applyFont="1" applyBorder="1"/>
    <xf numFmtId="0" fontId="1" fillId="2" borderId="0" xfId="0" applyFont="1" applyFill="1"/>
    <xf numFmtId="0" fontId="0" fillId="2" borderId="0" xfId="0" applyFill="1"/>
    <xf numFmtId="164" fontId="1" fillId="0" borderId="1" xfId="0" applyNumberFormat="1" applyFont="1" applyBorder="1"/>
    <xf numFmtId="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L12" sqref="L12"/>
    </sheetView>
  </sheetViews>
  <sheetFormatPr defaultRowHeight="14.4" x14ac:dyDescent="0.3"/>
  <cols>
    <col min="1" max="1" width="9" bestFit="1" customWidth="1"/>
    <col min="2" max="2" width="41.88671875" bestFit="1" customWidth="1"/>
    <col min="3" max="4" width="10.5546875" bestFit="1" customWidth="1"/>
    <col min="5" max="5" width="14.33203125" bestFit="1" customWidth="1"/>
    <col min="6" max="6" width="22.109375" bestFit="1" customWidth="1"/>
    <col min="7" max="7" width="15" bestFit="1" customWidth="1"/>
  </cols>
  <sheetData>
    <row r="1" spans="1:7" x14ac:dyDescent="0.3">
      <c r="A1" s="8" t="s">
        <v>16</v>
      </c>
      <c r="B1" s="9"/>
    </row>
    <row r="2" spans="1:7" x14ac:dyDescent="0.3">
      <c r="A2" s="8" t="s">
        <v>17</v>
      </c>
      <c r="B2" s="9"/>
    </row>
    <row r="3" spans="1:7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1:7" x14ac:dyDescent="0.3">
      <c r="A4" s="1">
        <v>10034423</v>
      </c>
      <c r="B4" s="1" t="s">
        <v>7</v>
      </c>
      <c r="C4" s="6">
        <v>43678</v>
      </c>
      <c r="D4" s="6">
        <v>44043</v>
      </c>
      <c r="E4" s="2">
        <v>168776</v>
      </c>
      <c r="F4" s="3">
        <v>131945</v>
      </c>
      <c r="G4" s="2">
        <f>E4-F4</f>
        <v>36831</v>
      </c>
    </row>
    <row r="5" spans="1:7" x14ac:dyDescent="0.3">
      <c r="A5" s="1">
        <v>10045085</v>
      </c>
      <c r="B5" s="1" t="s">
        <v>9</v>
      </c>
      <c r="C5" s="6">
        <v>43678</v>
      </c>
      <c r="D5" s="6">
        <v>44043</v>
      </c>
      <c r="E5" s="2">
        <v>63041</v>
      </c>
      <c r="F5" s="3">
        <v>48450.01</v>
      </c>
      <c r="G5" s="2">
        <f t="shared" ref="G5:G13" si="0">E5-F5</f>
        <v>14590.989999999998</v>
      </c>
    </row>
    <row r="6" spans="1:7" x14ac:dyDescent="0.3">
      <c r="A6" s="1">
        <v>10036320</v>
      </c>
      <c r="B6" s="1" t="s">
        <v>10</v>
      </c>
      <c r="C6" s="6">
        <v>43678</v>
      </c>
      <c r="D6" s="6">
        <v>44043</v>
      </c>
      <c r="E6" s="4">
        <v>87246</v>
      </c>
      <c r="F6" s="3">
        <v>70249.33</v>
      </c>
      <c r="G6" s="2">
        <f t="shared" si="0"/>
        <v>16996.669999999998</v>
      </c>
    </row>
    <row r="7" spans="1:7" x14ac:dyDescent="0.3">
      <c r="A7" s="1">
        <v>10054833</v>
      </c>
      <c r="B7" s="1" t="s">
        <v>11</v>
      </c>
      <c r="C7" s="6">
        <v>43678</v>
      </c>
      <c r="D7" s="6">
        <v>44043</v>
      </c>
      <c r="E7" s="5">
        <v>148547</v>
      </c>
      <c r="F7" s="3">
        <v>115864.41</v>
      </c>
      <c r="G7" s="2">
        <f t="shared" si="0"/>
        <v>32682.589999999997</v>
      </c>
    </row>
    <row r="8" spans="1:7" x14ac:dyDescent="0.3">
      <c r="A8" s="1">
        <v>10013658</v>
      </c>
      <c r="B8" s="1" t="s">
        <v>14</v>
      </c>
      <c r="C8" s="6">
        <v>43678</v>
      </c>
      <c r="D8" s="6">
        <v>44043</v>
      </c>
      <c r="E8" s="2">
        <v>533</v>
      </c>
      <c r="F8" s="3">
        <v>-8.3000000000000007</v>
      </c>
      <c r="G8" s="2">
        <f t="shared" si="0"/>
        <v>541.29999999999995</v>
      </c>
    </row>
    <row r="9" spans="1:7" x14ac:dyDescent="0.3">
      <c r="A9" s="1">
        <v>10046679</v>
      </c>
      <c r="B9" s="1" t="s">
        <v>12</v>
      </c>
      <c r="C9" s="6">
        <v>43678</v>
      </c>
      <c r="D9" s="6">
        <v>44043</v>
      </c>
      <c r="E9" s="2">
        <v>53458</v>
      </c>
      <c r="F9" s="3">
        <v>43351.9</v>
      </c>
      <c r="G9" s="2">
        <f t="shared" si="0"/>
        <v>10106.099999999999</v>
      </c>
    </row>
    <row r="10" spans="1:7" x14ac:dyDescent="0.3">
      <c r="A10" s="1">
        <v>10041941</v>
      </c>
      <c r="B10" s="1" t="s">
        <v>13</v>
      </c>
      <c r="C10" s="6">
        <v>43678</v>
      </c>
      <c r="D10" s="6">
        <v>44043</v>
      </c>
      <c r="E10" s="2">
        <v>465505</v>
      </c>
      <c r="F10" s="3">
        <v>358032.01</v>
      </c>
      <c r="G10" s="2">
        <f t="shared" si="0"/>
        <v>107472.98999999999</v>
      </c>
    </row>
    <row r="11" spans="1:7" x14ac:dyDescent="0.3">
      <c r="A11" s="1">
        <v>10023326</v>
      </c>
      <c r="B11" s="1" t="s">
        <v>15</v>
      </c>
      <c r="C11" s="6">
        <v>43678</v>
      </c>
      <c r="D11" s="6">
        <v>44043</v>
      </c>
      <c r="E11" s="2">
        <v>4368</v>
      </c>
      <c r="F11" s="3">
        <v>3712.64</v>
      </c>
      <c r="G11" s="2">
        <f t="shared" si="0"/>
        <v>655.36000000000013</v>
      </c>
    </row>
    <row r="12" spans="1:7" x14ac:dyDescent="0.3">
      <c r="A12" s="1"/>
      <c r="B12" s="1"/>
      <c r="C12" s="6"/>
      <c r="D12" s="6"/>
      <c r="E12" s="2"/>
      <c r="F12" s="3"/>
      <c r="G12" s="2"/>
    </row>
    <row r="13" spans="1:7" x14ac:dyDescent="0.3">
      <c r="A13" s="1"/>
      <c r="B13" s="1"/>
      <c r="C13" s="1"/>
      <c r="D13" s="1"/>
      <c r="E13" s="10">
        <f>SUM(E4:E12)</f>
        <v>991474</v>
      </c>
      <c r="F13" s="10">
        <f>SUM(F4:F12)</f>
        <v>771597.00000000012</v>
      </c>
      <c r="G13" s="11">
        <f t="shared" si="0"/>
        <v>219876.99999999988</v>
      </c>
    </row>
    <row r="15" spans="1:7" x14ac:dyDescent="0.3">
      <c r="A15" s="8" t="s">
        <v>16</v>
      </c>
      <c r="B15" s="9"/>
    </row>
    <row r="16" spans="1:7" x14ac:dyDescent="0.3">
      <c r="A16" s="8" t="s">
        <v>18</v>
      </c>
      <c r="B16" s="9"/>
    </row>
    <row r="17" spans="1:7" x14ac:dyDescent="0.3">
      <c r="A17" s="7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</row>
    <row r="18" spans="1:7" x14ac:dyDescent="0.3">
      <c r="A18" s="1">
        <v>10020198</v>
      </c>
      <c r="B18" s="1" t="s">
        <v>8</v>
      </c>
      <c r="C18" s="6">
        <v>43678</v>
      </c>
      <c r="D18" s="6">
        <v>44043</v>
      </c>
      <c r="E18" s="2">
        <v>6749</v>
      </c>
      <c r="F18" s="3">
        <f>E18*75%</f>
        <v>5061.75</v>
      </c>
      <c r="G18" s="2">
        <f>E18-F18</f>
        <v>1687.25</v>
      </c>
    </row>
    <row r="19" spans="1:7" x14ac:dyDescent="0.3">
      <c r="A19" s="1">
        <v>10045085</v>
      </c>
      <c r="B19" s="1" t="s">
        <v>9</v>
      </c>
      <c r="C19" s="6">
        <v>43678</v>
      </c>
      <c r="D19" s="6">
        <v>44043</v>
      </c>
      <c r="E19" s="2">
        <v>4531</v>
      </c>
      <c r="F19" s="3">
        <f t="shared" ref="F19:F22" si="1">E19*75%</f>
        <v>3398.25</v>
      </c>
      <c r="G19" s="2">
        <f t="shared" ref="G19:G22" si="2">E19-F19</f>
        <v>1132.75</v>
      </c>
    </row>
    <row r="20" spans="1:7" x14ac:dyDescent="0.3">
      <c r="A20" s="1">
        <v>10054833</v>
      </c>
      <c r="B20" s="1" t="s">
        <v>11</v>
      </c>
      <c r="C20" s="6">
        <v>43678</v>
      </c>
      <c r="D20" s="6">
        <v>44043</v>
      </c>
      <c r="E20" s="5">
        <v>3547</v>
      </c>
      <c r="F20" s="3">
        <f t="shared" si="1"/>
        <v>2660.25</v>
      </c>
      <c r="G20" s="2">
        <f t="shared" si="2"/>
        <v>886.75</v>
      </c>
    </row>
    <row r="21" spans="1:7" x14ac:dyDescent="0.3">
      <c r="A21" s="1">
        <v>10013658</v>
      </c>
      <c r="B21" s="1" t="s">
        <v>14</v>
      </c>
      <c r="C21" s="6">
        <v>43678</v>
      </c>
      <c r="D21" s="6">
        <v>44043</v>
      </c>
      <c r="E21" s="2">
        <v>408</v>
      </c>
      <c r="F21" s="3">
        <f t="shared" si="1"/>
        <v>306</v>
      </c>
      <c r="G21" s="2">
        <f t="shared" si="2"/>
        <v>102</v>
      </c>
    </row>
    <row r="22" spans="1:7" x14ac:dyDescent="0.3">
      <c r="A22" s="1">
        <v>10023326</v>
      </c>
      <c r="B22" s="1" t="s">
        <v>15</v>
      </c>
      <c r="C22" s="6">
        <v>43678</v>
      </c>
      <c r="D22" s="6">
        <v>44043</v>
      </c>
      <c r="E22" s="2">
        <v>602</v>
      </c>
      <c r="F22" s="3">
        <f t="shared" si="1"/>
        <v>451.5</v>
      </c>
      <c r="G22" s="2">
        <f t="shared" si="2"/>
        <v>150.5</v>
      </c>
    </row>
    <row r="23" spans="1:7" x14ac:dyDescent="0.3">
      <c r="A23" s="1"/>
      <c r="B23" s="1"/>
      <c r="C23" s="6"/>
      <c r="D23" s="6"/>
      <c r="E23" s="2"/>
      <c r="F23" s="3"/>
      <c r="G23" s="2"/>
    </row>
    <row r="24" spans="1:7" x14ac:dyDescent="0.3">
      <c r="A24" s="1"/>
      <c r="B24" s="1"/>
      <c r="C24" s="1"/>
      <c r="D24" s="1"/>
      <c r="E24" s="11">
        <f>SUM(E18:E23)</f>
        <v>15837</v>
      </c>
      <c r="F24" s="11">
        <f t="shared" ref="F24:G24" si="3">SUM(F18:F23)</f>
        <v>11877.75</v>
      </c>
      <c r="G24" s="11">
        <f t="shared" si="3"/>
        <v>3959.25</v>
      </c>
    </row>
  </sheetData>
  <sortState ref="A3:G15">
    <sortCondition ref="B3:B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Hull College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Irish</dc:creator>
  <cp:lastModifiedBy>Mary Irish</cp:lastModifiedBy>
  <dcterms:created xsi:type="dcterms:W3CDTF">2020-07-17T09:55:04Z</dcterms:created>
  <dcterms:modified xsi:type="dcterms:W3CDTF">2021-04-12T10:13:44Z</dcterms:modified>
</cp:coreProperties>
</file>