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640" yWindow="0" windowWidth="25360" windowHeight="15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L30" i="1"/>
  <c r="L31" i="1"/>
  <c r="L32" i="1"/>
  <c r="L29" i="1"/>
  <c r="H29" i="1"/>
  <c r="G29" i="1"/>
  <c r="B13" i="1"/>
  <c r="H30" i="1"/>
  <c r="H31" i="1"/>
  <c r="H32" i="1"/>
  <c r="I30" i="1"/>
  <c r="I31" i="1"/>
  <c r="I32" i="1"/>
  <c r="I29" i="1"/>
  <c r="K30" i="1"/>
  <c r="K31" i="1"/>
  <c r="K32" i="1"/>
  <c r="K29" i="1"/>
  <c r="C19" i="1"/>
  <c r="C20" i="1"/>
  <c r="C21" i="1"/>
  <c r="C18" i="1"/>
  <c r="J30" i="1"/>
  <c r="J31" i="1"/>
  <c r="J32" i="1"/>
  <c r="J29" i="1"/>
  <c r="G30" i="1"/>
  <c r="G31" i="1"/>
  <c r="G32" i="1"/>
  <c r="J28" i="1"/>
  <c r="C22" i="1"/>
  <c r="C24" i="1"/>
</calcChain>
</file>

<file path=xl/comments1.xml><?xml version="1.0" encoding="utf-8"?>
<comments xmlns="http://schemas.openxmlformats.org/spreadsheetml/2006/main">
  <authors>
    <author>Phil Strazzulla</author>
  </authors>
  <commentList>
    <comment ref="B28" authorId="0">
      <text>
        <r>
          <rPr>
            <b/>
            <sz val="9"/>
            <color indexed="81"/>
            <rFont val="Calibri"/>
            <family val="2"/>
          </rPr>
          <t>Phil Strazzulla:</t>
        </r>
        <r>
          <rPr>
            <sz val="9"/>
            <color indexed="81"/>
            <rFont val="Calibri"/>
            <family val="2"/>
          </rPr>
          <t xml:space="preserve">
Do you need to source?  If so, column G will add a certain number of hours to this req</t>
        </r>
      </text>
    </comment>
    <comment ref="E28" authorId="0">
      <text>
        <r>
          <rPr>
            <b/>
            <sz val="9"/>
            <color indexed="81"/>
            <rFont val="Calibri"/>
            <family val="2"/>
          </rPr>
          <t>Phil Strazzulla:</t>
        </r>
        <r>
          <rPr>
            <sz val="9"/>
            <color indexed="81"/>
            <rFont val="Calibri"/>
            <family val="2"/>
          </rPr>
          <t xml:space="preserve">
Time needed to sell candidtes, prep them, etc</t>
        </r>
      </text>
    </comment>
  </commentList>
</comments>
</file>

<file path=xl/sharedStrings.xml><?xml version="1.0" encoding="utf-8"?>
<sst xmlns="http://schemas.openxmlformats.org/spreadsheetml/2006/main" count="49" uniqueCount="38">
  <si>
    <t>Hard</t>
  </si>
  <si>
    <t>Types</t>
  </si>
  <si>
    <t>Extreme</t>
  </si>
  <si>
    <t>Medium</t>
  </si>
  <si>
    <t>Easy</t>
  </si>
  <si>
    <t>Sourcing</t>
  </si>
  <si>
    <t>Screens/Interview</t>
  </si>
  <si>
    <t>Interview/hire</t>
  </si>
  <si>
    <t>Yes</t>
  </si>
  <si>
    <t>No</t>
  </si>
  <si>
    <t>Assumptions</t>
  </si>
  <si>
    <t>Time to fill (Months)</t>
  </si>
  <si>
    <t>Recruiter Req Model</t>
  </si>
  <si>
    <t>Hours/mo</t>
  </si>
  <si>
    <t>Status</t>
  </si>
  <si>
    <t>Organization's Req Load</t>
  </si>
  <si>
    <t>Recruiters Needed:</t>
  </si>
  <si>
    <t>Total Recruiter hours needed</t>
  </si>
  <si>
    <t>Type</t>
  </si>
  <si>
    <t>Hours</t>
  </si>
  <si>
    <t>Number</t>
  </si>
  <si>
    <t>Hours Needed</t>
  </si>
  <si>
    <t>Extra Time</t>
  </si>
  <si>
    <t>Recruiter cost/hire</t>
  </si>
  <si>
    <t>Current Reqs</t>
  </si>
  <si>
    <t>Req Types</t>
  </si>
  <si>
    <t>Presented by Phil Strazzulla at SelectSoftware Reviews</t>
  </si>
  <si>
    <t>Recruiter Name</t>
  </si>
  <si>
    <t>Screens</t>
  </si>
  <si>
    <t>Interviews</t>
  </si>
  <si>
    <t>Total hours/Req/Mo</t>
  </si>
  <si>
    <t>Notes</t>
  </si>
  <si>
    <t>Executive level, "extremely" hard to fill reqs</t>
  </si>
  <si>
    <t>Senior level hires - principle engineers, directors, etc</t>
  </si>
  <si>
    <t>Quota bearing sales reps, junior engineers</t>
  </si>
  <si>
    <t>Easiest to fill - customer success, junior marketers, etc</t>
  </si>
  <si>
    <t>Joe Smith</t>
  </si>
  <si>
    <t>Inidividual's Req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</si>
</sst>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0"/>
      <name val="Calibri"/>
      <scheme val="minor"/>
    </font>
    <font>
      <b/>
      <i/>
      <sz val="12"/>
      <color rgb="FF0000FF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6" fillId="0" borderId="0" xfId="0" applyFont="1"/>
    <xf numFmtId="0" fontId="3" fillId="3" borderId="0" xfId="0" applyFont="1" applyFill="1"/>
    <xf numFmtId="0" fontId="0" fillId="3" borderId="0" xfId="0" applyFill="1"/>
    <xf numFmtId="0" fontId="3" fillId="0" borderId="1" xfId="0" applyFont="1" applyBorder="1"/>
    <xf numFmtId="165" fontId="0" fillId="0" borderId="0" xfId="1" applyNumberFormat="1" applyFont="1"/>
    <xf numFmtId="0" fontId="3" fillId="0" borderId="0" xfId="0" applyFont="1" applyFill="1"/>
    <xf numFmtId="0" fontId="0" fillId="0" borderId="0" xfId="0" applyFill="1"/>
    <xf numFmtId="0" fontId="2" fillId="4" borderId="0" xfId="0" applyFont="1" applyFill="1" applyAlignment="1">
      <alignment horizontal="centerContinuous"/>
    </xf>
    <xf numFmtId="0" fontId="2" fillId="4" borderId="2" xfId="0" applyFont="1" applyFill="1" applyBorder="1"/>
    <xf numFmtId="164" fontId="2" fillId="4" borderId="2" xfId="0" applyNumberFormat="1" applyFont="1" applyFill="1" applyBorder="1"/>
    <xf numFmtId="0" fontId="2" fillId="4" borderId="0" xfId="0" applyFont="1" applyFill="1"/>
    <xf numFmtId="0" fontId="8" fillId="4" borderId="0" xfId="0" applyFont="1" applyFill="1"/>
    <xf numFmtId="0" fontId="9" fillId="0" borderId="0" xfId="0" applyFont="1"/>
    <xf numFmtId="0" fontId="7" fillId="0" borderId="0" xfId="0" applyFont="1" applyFill="1"/>
    <xf numFmtId="0" fontId="0" fillId="5" borderId="0" xfId="0" applyFill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4" fontId="0" fillId="0" borderId="0" xfId="0" applyNumberFormat="1"/>
    <xf numFmtId="1" fontId="2" fillId="4" borderId="0" xfId="0" applyNumberFormat="1" applyFont="1" applyFill="1"/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baseColWidth="10" defaultRowHeight="15" x14ac:dyDescent="0"/>
  <cols>
    <col min="1" max="1" width="14.1640625" customWidth="1"/>
    <col min="2" max="2" width="12.83203125" customWidth="1"/>
    <col min="3" max="3" width="18.33203125" bestFit="1" customWidth="1"/>
    <col min="4" max="4" width="14" customWidth="1"/>
    <col min="5" max="5" width="12" customWidth="1"/>
    <col min="6" max="6" width="18.33203125" customWidth="1"/>
    <col min="7" max="8" width="11.1640625" customWidth="1"/>
    <col min="9" max="9" width="10.1640625" customWidth="1"/>
    <col min="10" max="10" width="12.5" customWidth="1"/>
    <col min="11" max="11" width="17.83203125" customWidth="1"/>
    <col min="12" max="12" width="18.33203125" bestFit="1" customWidth="1"/>
  </cols>
  <sheetData>
    <row r="1" spans="1:2" s="6" customFormat="1">
      <c r="A1" s="5" t="s">
        <v>12</v>
      </c>
    </row>
    <row r="2" spans="1:2" s="10" customFormat="1">
      <c r="A2" s="17" t="s">
        <v>26</v>
      </c>
    </row>
    <row r="4" spans="1:2" s="18" customFormat="1">
      <c r="A4" s="19" t="s">
        <v>37</v>
      </c>
    </row>
    <row r="5" spans="1:2">
      <c r="A5" s="1" t="s">
        <v>27</v>
      </c>
      <c r="B5" s="16" t="s">
        <v>36</v>
      </c>
    </row>
    <row r="6" spans="1:2">
      <c r="A6" s="1"/>
      <c r="B6" s="16"/>
    </row>
    <row r="7" spans="1:2">
      <c r="A7" s="1" t="s">
        <v>25</v>
      </c>
      <c r="B7" s="1" t="s">
        <v>24</v>
      </c>
    </row>
    <row r="8" spans="1:2">
      <c r="A8" t="s">
        <v>2</v>
      </c>
      <c r="B8" s="4">
        <v>1</v>
      </c>
    </row>
    <row r="9" spans="1:2">
      <c r="A9" t="s">
        <v>0</v>
      </c>
      <c r="B9" s="4">
        <v>0</v>
      </c>
    </row>
    <row r="10" spans="1:2">
      <c r="A10" t="s">
        <v>3</v>
      </c>
      <c r="B10" s="4">
        <v>1</v>
      </c>
    </row>
    <row r="11" spans="1:2">
      <c r="A11" t="s">
        <v>4</v>
      </c>
      <c r="B11" s="4">
        <v>0</v>
      </c>
    </row>
    <row r="13" spans="1:2">
      <c r="A13" s="14" t="s">
        <v>13</v>
      </c>
      <c r="B13" s="23">
        <f>B8*K29+B9*K30+B10*K31+B11*K32</f>
        <v>36.1875</v>
      </c>
    </row>
    <row r="14" spans="1:2">
      <c r="A14" s="14" t="s">
        <v>14</v>
      </c>
      <c r="B14" s="15" t="str">
        <f>IF(B13&gt;140,"Overworked",IF(B13&lt;120,"Has capacity","Just right"))</f>
        <v>Has capacity</v>
      </c>
    </row>
    <row r="16" spans="1:2" s="21" customFormat="1">
      <c r="A16" s="20" t="s">
        <v>15</v>
      </c>
    </row>
    <row r="17" spans="1:12">
      <c r="A17" s="1" t="s">
        <v>18</v>
      </c>
      <c r="B17" s="1" t="s">
        <v>20</v>
      </c>
      <c r="C17" s="1" t="s">
        <v>19</v>
      </c>
      <c r="D17" s="1" t="s">
        <v>31</v>
      </c>
    </row>
    <row r="18" spans="1:12">
      <c r="A18" t="s">
        <v>2</v>
      </c>
      <c r="B18" s="4">
        <v>1</v>
      </c>
      <c r="C18" s="22">
        <f>B18*K29</f>
        <v>23.1875</v>
      </c>
      <c r="D18" t="s">
        <v>32</v>
      </c>
    </row>
    <row r="19" spans="1:12">
      <c r="A19" t="s">
        <v>0</v>
      </c>
      <c r="B19" s="4">
        <v>3</v>
      </c>
      <c r="C19" s="22">
        <f t="shared" ref="C19:C21" si="0">B19*K30</f>
        <v>61.25</v>
      </c>
      <c r="D19" t="s">
        <v>33</v>
      </c>
    </row>
    <row r="20" spans="1:12">
      <c r="A20" t="s">
        <v>3</v>
      </c>
      <c r="B20" s="4">
        <v>5</v>
      </c>
      <c r="C20" s="22">
        <f t="shared" si="0"/>
        <v>65</v>
      </c>
      <c r="D20" t="s">
        <v>34</v>
      </c>
    </row>
    <row r="21" spans="1:12">
      <c r="A21" t="s">
        <v>4</v>
      </c>
      <c r="B21" s="4">
        <v>2</v>
      </c>
      <c r="C21" s="22">
        <f t="shared" si="0"/>
        <v>19</v>
      </c>
      <c r="D21" t="s">
        <v>35</v>
      </c>
    </row>
    <row r="22" spans="1:12">
      <c r="A22" s="7" t="s">
        <v>17</v>
      </c>
      <c r="B22" s="7"/>
      <c r="C22" s="7">
        <f>SUM(C18:C21)</f>
        <v>168.4375</v>
      </c>
    </row>
    <row r="23" spans="1:12" ht="16" thickBot="1"/>
    <row r="24" spans="1:12" ht="16" thickTop="1">
      <c r="A24" s="12" t="s">
        <v>16</v>
      </c>
      <c r="B24" s="12"/>
      <c r="C24" s="13">
        <f>C22/130</f>
        <v>1.2956730769230769</v>
      </c>
    </row>
    <row r="26" spans="1:12" s="2" customFormat="1">
      <c r="A26" s="3" t="s">
        <v>10</v>
      </c>
    </row>
    <row r="27" spans="1:12" s="10" customFormat="1">
      <c r="A27" s="9"/>
      <c r="G27" s="11" t="s">
        <v>21</v>
      </c>
      <c r="H27" s="11"/>
      <c r="I27" s="11"/>
      <c r="J27" s="11"/>
      <c r="K27" s="11"/>
    </row>
    <row r="28" spans="1:12">
      <c r="A28" s="1" t="s">
        <v>1</v>
      </c>
      <c r="B28" s="1" t="s">
        <v>5</v>
      </c>
      <c r="C28" s="1" t="s">
        <v>6</v>
      </c>
      <c r="D28" s="1" t="s">
        <v>7</v>
      </c>
      <c r="E28" s="1" t="s">
        <v>22</v>
      </c>
      <c r="F28" s="1" t="s">
        <v>11</v>
      </c>
      <c r="G28" s="1" t="s">
        <v>5</v>
      </c>
      <c r="H28" s="1" t="s">
        <v>28</v>
      </c>
      <c r="I28" s="1" t="s">
        <v>29</v>
      </c>
      <c r="J28" s="1" t="str">
        <f t="shared" ref="J28" si="1">E28</f>
        <v>Extra Time</v>
      </c>
      <c r="K28" s="1" t="s">
        <v>30</v>
      </c>
      <c r="L28" s="1" t="s">
        <v>23</v>
      </c>
    </row>
    <row r="29" spans="1:12">
      <c r="A29" t="s">
        <v>2</v>
      </c>
      <c r="B29" s="4" t="s">
        <v>8</v>
      </c>
      <c r="C29" s="4">
        <v>7</v>
      </c>
      <c r="D29" s="4">
        <v>7</v>
      </c>
      <c r="E29" s="4">
        <v>20</v>
      </c>
      <c r="F29" s="4">
        <v>4</v>
      </c>
      <c r="G29">
        <f>IF(B29="Yes",15,0)</f>
        <v>15</v>
      </c>
      <c r="H29">
        <f>C29*D29*60/60</f>
        <v>49</v>
      </c>
      <c r="I29" s="22">
        <f>D29*75/60</f>
        <v>8.75</v>
      </c>
      <c r="J29">
        <f>E29</f>
        <v>20</v>
      </c>
      <c r="K29" s="22">
        <f>SUM(G29:J29)/F29</f>
        <v>23.1875</v>
      </c>
      <c r="L29" s="8">
        <f>K29*70*F29</f>
        <v>6492.5</v>
      </c>
    </row>
    <row r="30" spans="1:12">
      <c r="A30" t="s">
        <v>0</v>
      </c>
      <c r="B30" s="4" t="s">
        <v>8</v>
      </c>
      <c r="C30" s="4">
        <v>6</v>
      </c>
      <c r="D30" s="4">
        <v>5</v>
      </c>
      <c r="E30" s="4">
        <v>10</v>
      </c>
      <c r="F30" s="4">
        <v>3</v>
      </c>
      <c r="G30">
        <f t="shared" ref="G30:G32" si="2">IF(B30="Yes",15,0)</f>
        <v>15</v>
      </c>
      <c r="H30">
        <f t="shared" ref="H30:H32" si="3">C30*D30*60/60</f>
        <v>30</v>
      </c>
      <c r="I30" s="22">
        <f t="shared" ref="I30:I32" si="4">D30*75/60</f>
        <v>6.25</v>
      </c>
      <c r="J30">
        <f t="shared" ref="J30:J32" si="5">E30</f>
        <v>10</v>
      </c>
      <c r="K30" s="22">
        <f t="shared" ref="K30:K32" si="6">SUM(G30:J30)/F30</f>
        <v>20.416666666666668</v>
      </c>
      <c r="L30" s="8">
        <f t="shared" ref="L30:L32" si="7">K30*70*F30</f>
        <v>4287.5</v>
      </c>
    </row>
    <row r="31" spans="1:12">
      <c r="A31" t="s">
        <v>3</v>
      </c>
      <c r="B31" s="4" t="s">
        <v>9</v>
      </c>
      <c r="C31" s="4">
        <v>4</v>
      </c>
      <c r="D31" s="4">
        <v>4</v>
      </c>
      <c r="E31" s="4">
        <v>5</v>
      </c>
      <c r="F31" s="4">
        <v>2</v>
      </c>
      <c r="G31">
        <f t="shared" si="2"/>
        <v>0</v>
      </c>
      <c r="H31">
        <f t="shared" si="3"/>
        <v>16</v>
      </c>
      <c r="I31" s="22">
        <f t="shared" si="4"/>
        <v>5</v>
      </c>
      <c r="J31">
        <f t="shared" si="5"/>
        <v>5</v>
      </c>
      <c r="K31" s="22">
        <f t="shared" si="6"/>
        <v>13</v>
      </c>
      <c r="L31" s="8">
        <f t="shared" si="7"/>
        <v>1820</v>
      </c>
    </row>
    <row r="32" spans="1:12">
      <c r="A32" t="s">
        <v>4</v>
      </c>
      <c r="B32" s="4" t="s">
        <v>9</v>
      </c>
      <c r="C32" s="4">
        <v>3</v>
      </c>
      <c r="D32" s="4">
        <v>2</v>
      </c>
      <c r="E32" s="4">
        <v>1</v>
      </c>
      <c r="F32" s="4">
        <v>1</v>
      </c>
      <c r="G32">
        <f t="shared" si="2"/>
        <v>0</v>
      </c>
      <c r="H32">
        <f t="shared" si="3"/>
        <v>6</v>
      </c>
      <c r="I32" s="22">
        <f t="shared" si="4"/>
        <v>2.5</v>
      </c>
      <c r="J32">
        <f t="shared" si="5"/>
        <v>1</v>
      </c>
      <c r="K32" s="22">
        <f t="shared" si="6"/>
        <v>9.5</v>
      </c>
      <c r="L32" s="8">
        <f t="shared" si="7"/>
        <v>665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Strazzulla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Strazzulla</dc:creator>
  <cp:lastModifiedBy>Phil Strazzulla</cp:lastModifiedBy>
  <dcterms:created xsi:type="dcterms:W3CDTF">2020-01-28T17:16:34Z</dcterms:created>
  <dcterms:modified xsi:type="dcterms:W3CDTF">2020-02-03T22:31:53Z</dcterms:modified>
</cp:coreProperties>
</file>