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2F7376AF-B3D1-49CA-A9EA-0E8FC9B7FDD1}" xr6:coauthVersionLast="47" xr6:coauthVersionMax="47" xr10:uidLastSave="{00000000-0000-0000-0000-000000000000}"/>
  <bookViews>
    <workbookView xWindow="-28935" yWindow="-7830" windowWidth="29070" windowHeight="15870" xr2:uid="{00000000-000D-0000-FFFF-FFFF00000000}"/>
  </bookViews>
  <sheets>
    <sheet name="1099 Calculator" sheetId="1" r:id="rId1"/>
  </sheets>
  <definedNames>
    <definedName name="_xlnm.Print_Area" localSheetId="0">'1099 Calculator'!$A$1:$I$37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15" i="1"/>
  <c r="B14" i="1"/>
  <c r="H19" i="1"/>
  <c r="B25" i="1"/>
  <c r="B24" i="1"/>
  <c r="B26" i="1"/>
  <c r="C19" i="1"/>
  <c r="H11" i="1"/>
  <c r="C21" i="1" s="1"/>
  <c r="H18" i="1"/>
  <c r="D15" i="1"/>
  <c r="H8" i="1" l="1"/>
  <c r="H7" i="1"/>
  <c r="C23" i="1" l="1"/>
</calcChain>
</file>

<file path=xl/sharedStrings.xml><?xml version="1.0" encoding="utf-8"?>
<sst xmlns="http://schemas.openxmlformats.org/spreadsheetml/2006/main" count="23" uniqueCount="18">
  <si>
    <t xml:space="preserve">Name of the Individual Completing The Form: </t>
  </si>
  <si>
    <t>Borrower Name:</t>
  </si>
  <si>
    <t xml:space="preserve">Loan Number: </t>
  </si>
  <si>
    <t>*</t>
  </si>
  <si>
    <t>* Required Fields</t>
  </si>
  <si>
    <t>Date of Completion:</t>
  </si>
  <si>
    <t>Income to use</t>
  </si>
  <si>
    <t>Income (monthly):</t>
  </si>
  <si>
    <t>Program Type</t>
  </si>
  <si>
    <t>1 year</t>
  </si>
  <si>
    <t>2 year</t>
  </si>
  <si>
    <t xml:space="preserve">1099 Calculator (90%)                     </t>
  </si>
  <si>
    <t>One Year Calculation</t>
  </si>
  <si>
    <t>Two Year Calculation</t>
  </si>
  <si>
    <t xml:space="preserve">YTD Calculation </t>
  </si>
  <si>
    <t>Application Date</t>
  </si>
  <si>
    <t>Paystub Date</t>
  </si>
  <si>
    <t>YTD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</si>
</sst>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%"/>
    <numFmt numFmtId="166" formatCode="_(&quot;$&quot;* #,##0.000_);_(&quot;$&quot;* \(#,##0.000\);_(&quot;$&quot;* &quot;-&quot;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4" fillId="4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44" fontId="0" fillId="3" borderId="0" xfId="0" applyNumberFormat="1" applyFill="1" applyProtection="1"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44" fontId="2" fillId="3" borderId="0" xfId="0" applyNumberFormat="1" applyFont="1" applyFill="1" applyBorder="1" applyProtection="1">
      <protection hidden="1"/>
    </xf>
    <xf numFmtId="164" fontId="0" fillId="3" borderId="0" xfId="2" applyNumberFormat="1" applyFont="1" applyFill="1" applyProtection="1">
      <protection hidden="1"/>
    </xf>
    <xf numFmtId="44" fontId="2" fillId="3" borderId="0" xfId="0" applyNumberFormat="1" applyFont="1" applyFill="1" applyProtection="1">
      <protection hidden="1"/>
    </xf>
    <xf numFmtId="44" fontId="6" fillId="3" borderId="0" xfId="1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165" fontId="2" fillId="3" borderId="0" xfId="2" applyNumberFormat="1" applyFont="1" applyFill="1" applyProtection="1">
      <protection hidden="1"/>
    </xf>
    <xf numFmtId="44" fontId="0" fillId="0" borderId="0" xfId="1" applyFont="1" applyProtection="1">
      <protection hidden="1"/>
    </xf>
    <xf numFmtId="44" fontId="0" fillId="3" borderId="0" xfId="1" applyFont="1" applyFill="1" applyProtection="1">
      <protection hidden="1"/>
    </xf>
    <xf numFmtId="44" fontId="7" fillId="4" borderId="0" xfId="1" applyFont="1" applyFill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11" fillId="3" borderId="0" xfId="0" applyFont="1" applyFill="1" applyProtection="1">
      <protection hidden="1"/>
    </xf>
    <xf numFmtId="14" fontId="0" fillId="3" borderId="0" xfId="0" applyNumberFormat="1" applyFill="1" applyProtection="1">
      <protection hidden="1"/>
    </xf>
    <xf numFmtId="14" fontId="4" fillId="3" borderId="0" xfId="1" applyNumberFormat="1" applyFont="1" applyFill="1" applyProtection="1">
      <protection locked="0"/>
    </xf>
    <xf numFmtId="0" fontId="5" fillId="5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0" fillId="4" borderId="0" xfId="0" applyFont="1" applyFill="1" applyAlignment="1" applyProtection="1">
      <alignment horizontal="left"/>
      <protection hidden="1"/>
    </xf>
    <xf numFmtId="44" fontId="4" fillId="3" borderId="0" xfId="1" applyFont="1" applyFill="1" applyProtection="1">
      <protection locked="0"/>
    </xf>
    <xf numFmtId="0" fontId="4" fillId="0" borderId="0" xfId="1" applyNumberFormat="1" applyFont="1" applyFill="1" applyBorder="1" applyProtection="1">
      <protection hidden="1"/>
    </xf>
    <xf numFmtId="44" fontId="4" fillId="3" borderId="0" xfId="0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locked="0"/>
    </xf>
    <xf numFmtId="0" fontId="0" fillId="4" borderId="0" xfId="0" applyFill="1" applyProtection="1">
      <protection hidden="1"/>
    </xf>
    <xf numFmtId="14" fontId="4" fillId="4" borderId="0" xfId="0" applyNumberFormat="1" applyFont="1" applyFill="1" applyProtection="1">
      <protection locked="0"/>
    </xf>
    <xf numFmtId="44" fontId="7" fillId="0" borderId="0" xfId="1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4" fontId="4" fillId="4" borderId="2" xfId="1" applyNumberFormat="1" applyFont="1" applyFill="1" applyBorder="1" applyAlignment="1" applyProtection="1">
      <alignment horizontal="left"/>
      <protection locked="0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showGridLines="0" tabSelected="1" zoomScaleNormal="100" workbookViewId="0">
      <selection activeCell="C14" sqref="C14"/>
    </sheetView>
  </sheetViews>
  <sheetFormatPr defaultColWidth="18.88671875" defaultRowHeight="14.4" x14ac:dyDescent="0.3"/>
  <cols>
    <col min="1" max="1" width="19.109375" style="3" customWidth="1"/>
    <col min="2" max="2" width="39.6640625" style="3" customWidth="1"/>
    <col min="3" max="3" width="24.88671875" style="3" customWidth="1"/>
    <col min="4" max="4" width="11.5546875" style="3" customWidth="1"/>
    <col min="5" max="5" width="31.88671875" style="3" customWidth="1"/>
    <col min="6" max="6" width="18.88671875" style="3" customWidth="1"/>
    <col min="7" max="7" width="23.44140625" style="3" customWidth="1"/>
    <col min="8" max="8" width="22.21875" style="3" hidden="1" customWidth="1"/>
    <col min="9" max="9" width="26" style="3" customWidth="1"/>
    <col min="10" max="10" width="35.88671875" style="3" customWidth="1"/>
    <col min="11" max="11" width="18.88671875" style="3" customWidth="1"/>
    <col min="12" max="16384" width="18.88671875" style="3"/>
  </cols>
  <sheetData>
    <row r="1" spans="1:10" ht="56.25" customHeight="1" x14ac:dyDescent="0.45">
      <c r="A1" s="49" t="s">
        <v>11</v>
      </c>
      <c r="B1" s="49"/>
      <c r="C1" s="49"/>
      <c r="D1" s="49"/>
      <c r="E1" s="49"/>
      <c r="F1" s="49"/>
      <c r="G1" s="49"/>
    </row>
    <row r="2" spans="1:10" s="5" customFormat="1" ht="5.0999999999999996" customHeight="1" x14ac:dyDescent="0.45">
      <c r="A2" s="4"/>
      <c r="B2" s="4"/>
      <c r="C2" s="4"/>
      <c r="D2" s="4"/>
      <c r="E2" s="4"/>
    </row>
    <row r="3" spans="1:10" s="7" customFormat="1" ht="15" customHeight="1" x14ac:dyDescent="0.45">
      <c r="A3" s="6"/>
      <c r="B3" s="6"/>
      <c r="C3" s="6"/>
      <c r="D3" s="6"/>
      <c r="E3" s="6"/>
    </row>
    <row r="4" spans="1:10" x14ac:dyDescent="0.3">
      <c r="B4" s="50" t="s">
        <v>1</v>
      </c>
      <c r="C4" s="50"/>
      <c r="D4" s="52"/>
      <c r="E4" s="52"/>
      <c r="F4" s="52"/>
    </row>
    <row r="5" spans="1:10" x14ac:dyDescent="0.3">
      <c r="B5" s="53" t="s">
        <v>2</v>
      </c>
      <c r="C5" s="53"/>
      <c r="D5" s="52"/>
      <c r="E5" s="52"/>
      <c r="F5" s="52"/>
    </row>
    <row r="6" spans="1:10" x14ac:dyDescent="0.3">
      <c r="B6" s="50" t="s">
        <v>5</v>
      </c>
      <c r="C6" s="50"/>
      <c r="D6" s="51"/>
      <c r="E6" s="52"/>
      <c r="F6" s="52"/>
    </row>
    <row r="7" spans="1:10" x14ac:dyDescent="0.3">
      <c r="B7" s="53" t="s">
        <v>0</v>
      </c>
      <c r="C7" s="53"/>
      <c r="D7" s="52"/>
      <c r="E7" s="52"/>
      <c r="F7" s="52"/>
      <c r="H7" s="12">
        <f>C14/12</f>
        <v>0</v>
      </c>
      <c r="I7" s="8"/>
      <c r="J7" s="9"/>
    </row>
    <row r="8" spans="1:10" x14ac:dyDescent="0.3">
      <c r="H8" s="12">
        <f>(C14+C15)/24</f>
        <v>0</v>
      </c>
      <c r="I8" s="10"/>
      <c r="J8" s="9"/>
    </row>
    <row r="9" spans="1:10" ht="15.6" x14ac:dyDescent="0.3">
      <c r="B9" s="11" t="s">
        <v>4</v>
      </c>
      <c r="I9" s="8"/>
      <c r="J9" s="9"/>
    </row>
    <row r="10" spans="1:10" ht="15.6" x14ac:dyDescent="0.3">
      <c r="B10" s="44" t="s">
        <v>8</v>
      </c>
      <c r="C10" s="45" t="s">
        <v>9</v>
      </c>
      <c r="D10" s="11" t="s">
        <v>3</v>
      </c>
      <c r="I10" s="8"/>
      <c r="J10" s="9"/>
    </row>
    <row r="11" spans="1:10" ht="15.6" x14ac:dyDescent="0.3">
      <c r="B11" s="46" t="s">
        <v>15</v>
      </c>
      <c r="C11" s="47"/>
      <c r="D11" s="11" t="s">
        <v>3</v>
      </c>
      <c r="H11" s="3">
        <f>365-(DATE(YEAR(C12),12,31)-C12)</f>
        <v>-1</v>
      </c>
      <c r="I11" s="10"/>
    </row>
    <row r="12" spans="1:10" ht="15.6" x14ac:dyDescent="0.3">
      <c r="B12" s="38" t="s">
        <v>16</v>
      </c>
      <c r="C12" s="35"/>
      <c r="D12" s="11" t="s">
        <v>3</v>
      </c>
      <c r="H12" s="17"/>
      <c r="I12" s="8"/>
    </row>
    <row r="13" spans="1:10" ht="15.6" x14ac:dyDescent="0.3">
      <c r="B13" s="37" t="s">
        <v>17</v>
      </c>
      <c r="C13" s="1">
        <v>0</v>
      </c>
      <c r="D13" s="11" t="s">
        <v>3</v>
      </c>
      <c r="I13" s="8"/>
    </row>
    <row r="14" spans="1:10" ht="15.6" x14ac:dyDescent="0.3">
      <c r="B14" s="39" t="str">
        <f ca="1">YEAR(TODAY())-1 &amp; " Income"</f>
        <v>2021 Income</v>
      </c>
      <c r="C14" s="41">
        <v>0</v>
      </c>
      <c r="D14" s="11" t="s">
        <v>3</v>
      </c>
      <c r="I14" s="10"/>
    </row>
    <row r="15" spans="1:10" ht="15.6" x14ac:dyDescent="0.3">
      <c r="B15" s="40" t="str">
        <f ca="1">YEAR(TODAY())-2 &amp; " Income"</f>
        <v>2020 Income</v>
      </c>
      <c r="C15" s="1">
        <v>0</v>
      </c>
      <c r="D15" s="11" t="str">
        <f>IF(C10="2 year", "*", "")</f>
        <v/>
      </c>
      <c r="E15" s="32"/>
      <c r="I15" s="10"/>
    </row>
    <row r="16" spans="1:10" x14ac:dyDescent="0.3">
      <c r="B16" s="31"/>
      <c r="C16" s="42"/>
      <c r="H16" s="3" t="s">
        <v>9</v>
      </c>
    </row>
    <row r="17" spans="2:9" ht="15.6" x14ac:dyDescent="0.3">
      <c r="D17" s="11"/>
      <c r="F17" s="12"/>
      <c r="H17" s="3" t="s">
        <v>10</v>
      </c>
      <c r="I17" s="8"/>
    </row>
    <row r="18" spans="2:9" x14ac:dyDescent="0.3">
      <c r="B18" s="2" t="s">
        <v>7</v>
      </c>
      <c r="C18" s="27"/>
      <c r="H18" s="3">
        <f ca="1">YEAR(TODAY())</f>
        <v>2022</v>
      </c>
    </row>
    <row r="19" spans="2:9" x14ac:dyDescent="0.3">
      <c r="B19" s="13" t="s">
        <v>12</v>
      </c>
      <c r="C19" s="29">
        <f>C14/12*0.9</f>
        <v>0</v>
      </c>
      <c r="H19" s="30">
        <f>C11-30</f>
        <v>-30</v>
      </c>
    </row>
    <row r="20" spans="2:9" x14ac:dyDescent="0.3">
      <c r="B20" s="2" t="s">
        <v>13</v>
      </c>
      <c r="C20" s="48">
        <f>IF(C15&gt;0, MIN(H7,H8)*0.9, 0)</f>
        <v>0</v>
      </c>
      <c r="D20" s="7"/>
      <c r="E20" s="18"/>
      <c r="F20" s="12"/>
    </row>
    <row r="21" spans="2:9" x14ac:dyDescent="0.3">
      <c r="B21" s="13" t="s">
        <v>14</v>
      </c>
      <c r="C21" s="29">
        <f>IF(C12&gt;0, C13/H11*30.4166*0.9, 0)</f>
        <v>0</v>
      </c>
      <c r="D21" s="7"/>
      <c r="E21" s="7"/>
    </row>
    <row r="22" spans="2:9" ht="15.6" x14ac:dyDescent="0.3">
      <c r="B22" s="7"/>
      <c r="C22" s="28"/>
      <c r="D22" s="20"/>
      <c r="E22" s="7"/>
    </row>
    <row r="23" spans="2:9" ht="15.6" x14ac:dyDescent="0.3">
      <c r="B23" s="36" t="s">
        <v>6</v>
      </c>
      <c r="C23" s="24">
        <f>IF(C10="1 year", MIN(C19,C21), MIN(C19,C20,C21))</f>
        <v>0</v>
      </c>
      <c r="D23" s="20"/>
      <c r="E23" s="7"/>
    </row>
    <row r="24" spans="2:9" ht="15.6" x14ac:dyDescent="0.3">
      <c r="B24" s="33" t="str">
        <f>IF(AND(C10="1 year",C15&gt;0), "1 year program type has been selected and 2 years of income is entered. Please Confirm.", "")</f>
        <v/>
      </c>
      <c r="C24" s="43"/>
      <c r="D24" s="20"/>
      <c r="E24" s="7"/>
    </row>
    <row r="25" spans="2:9" ht="15.6" x14ac:dyDescent="0.3">
      <c r="B25" s="33" t="str">
        <f ca="1">IF(C12&gt;TODAY(), "Paystub Date entered is in the future.", "")</f>
        <v/>
      </c>
      <c r="C25" s="43"/>
      <c r="D25" s="20"/>
      <c r="E25" s="34"/>
    </row>
    <row r="26" spans="2:9" x14ac:dyDescent="0.3">
      <c r="B26" s="33" t="str">
        <f>IF(AND(C12&lt;H19, C12&gt;0), "More recent paystub(s) are required based on the application date.", "")</f>
        <v/>
      </c>
      <c r="C26" s="43"/>
      <c r="D26" s="7"/>
      <c r="E26" s="7"/>
    </row>
    <row r="27" spans="2:9" x14ac:dyDescent="0.3">
      <c r="B27" s="7"/>
      <c r="C27" s="43"/>
      <c r="D27" s="22"/>
      <c r="E27" s="7"/>
    </row>
    <row r="28" spans="2:9" x14ac:dyDescent="0.3">
      <c r="B28" s="19"/>
      <c r="C28" s="21"/>
      <c r="D28" s="22"/>
      <c r="E28" s="7"/>
    </row>
    <row r="29" spans="2:9" x14ac:dyDescent="0.3">
      <c r="B29" s="7"/>
      <c r="C29" s="18"/>
      <c r="D29" s="18"/>
      <c r="E29" s="7"/>
    </row>
    <row r="30" spans="2:9" x14ac:dyDescent="0.3">
      <c r="B30" s="19"/>
      <c r="C30" s="23"/>
      <c r="D30" s="18"/>
      <c r="E30" s="7"/>
    </row>
    <row r="31" spans="2:9" x14ac:dyDescent="0.3">
      <c r="B31" s="19"/>
      <c r="C31" s="24"/>
      <c r="D31" s="7"/>
      <c r="E31" s="7"/>
    </row>
    <row r="32" spans="2:9" x14ac:dyDescent="0.3">
      <c r="B32" s="25"/>
      <c r="C32" s="26"/>
    </row>
    <row r="33" spans="2:5" x14ac:dyDescent="0.3">
      <c r="B33" s="2"/>
    </row>
    <row r="35" spans="2:5" x14ac:dyDescent="0.3">
      <c r="B35" s="2"/>
      <c r="C35" s="14"/>
    </row>
    <row r="37" spans="2:5" x14ac:dyDescent="0.3">
      <c r="C37" s="12"/>
    </row>
    <row r="38" spans="2:5" x14ac:dyDescent="0.3">
      <c r="B38" s="15"/>
    </row>
    <row r="39" spans="2:5" x14ac:dyDescent="0.3">
      <c r="C39" s="12"/>
    </row>
    <row r="40" spans="2:5" x14ac:dyDescent="0.3">
      <c r="C40" s="16"/>
      <c r="E40" s="17"/>
    </row>
    <row r="41" spans="2:5" x14ac:dyDescent="0.3">
      <c r="C41" s="12"/>
    </row>
    <row r="42" spans="2:5" x14ac:dyDescent="0.3">
      <c r="C42" s="12"/>
    </row>
  </sheetData>
  <sheetProtection algorithmName="SHA-512" hashValue="UQ7/n+djn6bnrBCGfZKJGYMg7XVkGPgUInQzLGmX/zsL85VdlUlYgFflVg6eXE+xU4r5jQjNKLFBholHC4hQ2g==" saltValue="UVxhTQeD7Aykw7K4DRerUg==" spinCount="100000" sheet="1" selectLockedCells="1"/>
  <mergeCells count="9">
    <mergeCell ref="A1:G1"/>
    <mergeCell ref="B6:C6"/>
    <mergeCell ref="D6:F6"/>
    <mergeCell ref="B7:C7"/>
    <mergeCell ref="D7:F7"/>
    <mergeCell ref="B4:C4"/>
    <mergeCell ref="D4:F4"/>
    <mergeCell ref="B5:C5"/>
    <mergeCell ref="D5:F5"/>
  </mergeCells>
  <phoneticPr fontId="10" type="noConversion"/>
  <conditionalFormatting sqref="C35">
    <cfRule type="containsText" dxfId="1" priority="3" operator="containsText" text="Fail">
      <formula>NOT(ISERROR(SEARCH("Fail",C35)))</formula>
    </cfRule>
    <cfRule type="containsText" dxfId="0" priority="4" operator="containsText" text="Pass">
      <formula>NOT(ISERROR(SEARCH("Pass",C35)))</formula>
    </cfRule>
  </conditionalFormatting>
  <dataValidations xWindow="542" yWindow="573" count="4">
    <dataValidation allowBlank="1" showErrorMessage="1" promptTitle="Select Amortization Type" prompt="Select Amortization Type" sqref="C16" xr:uid="{00000000-0002-0000-0000-000000000000}"/>
    <dataValidation type="list" allowBlank="1" showInputMessage="1" showErrorMessage="1" sqref="C10" xr:uid="{283D134D-8ADB-41DB-89AB-68BE944C70AE}">
      <formula1>$H$16:$H$17</formula1>
    </dataValidation>
    <dataValidation type="custom" errorStyle="warning" allowBlank="1" showInputMessage="1" showErrorMessage="1" errorTitle="Current Year" error="Usually the date must be in the current year." sqref="C12" xr:uid="{B7B2B705-A56F-4C52-BDB7-9912CBC5FE43}">
      <formula1>YEAR(C12)=H18</formula1>
    </dataValidation>
    <dataValidation type="custom" errorStyle="warning" allowBlank="1" showInputMessage="1" showErrorMessage="1" errorTitle="Current Year" error="Usually the date must be in the current year." sqref="C11" xr:uid="{E4B4DE98-5B45-4283-93EA-05419126C8FB}">
      <formula1>YEAR(C11)=H18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5104C-306A-44BB-A3D3-7CA071C1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9D748-B689-4C07-9534-53198070650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ac46cbf-188c-43e4-9554-d24022325fae"/>
    <ds:schemaRef ds:uri="0cc10f9d-833d-4ae9-baff-7bbcc6f91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A8FA38-202E-4D5D-A1EE-81065EDE1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1099 Calculator</vt:lpstr>
      <vt:lpstr>'1099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David Borden</cp:lastModifiedBy>
  <cp:lastPrinted>2016-07-27T17:42:23Z</cp:lastPrinted>
  <dcterms:created xsi:type="dcterms:W3CDTF">2015-12-07T14:23:52Z</dcterms:created>
  <dcterms:modified xsi:type="dcterms:W3CDTF">2022-06-09T12:29:45Z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