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borden1\Downloads\"/>
    </mc:Choice>
  </mc:AlternateContent>
  <xr:revisionPtr revIDLastSave="0" documentId="8_{B35A226F-53E2-48C3-8722-1D5777B038AA}" xr6:coauthVersionLast="47" xr6:coauthVersionMax="47" xr10:uidLastSave="{00000000-0000-0000-0000-000000000000}"/>
  <bookViews>
    <workbookView xWindow="28680" yWindow="-1620" windowWidth="29040" windowHeight="15840" xr2:uid="{00000000-000D-0000-FFFF-FFFF00000000}"/>
  </bookViews>
  <sheets>
    <sheet name="A11 Asset Depletion Calculator" sheetId="1" r:id="rId1"/>
  </sheets>
  <definedNames>
    <definedName name="_xlnm._FilterDatabase" localSheetId="0" hidden="1">'A11 Asset Depletion Calculator'!$T$23:$T$87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5" i="1" s="1"/>
  <c r="J14" i="1"/>
  <c r="J15" i="1" s="1"/>
  <c r="J13" i="1"/>
  <c r="K13" i="1" s="1"/>
  <c r="C49" i="1" l="1"/>
  <c r="C13" i="1"/>
  <c r="C38" i="1"/>
  <c r="J12" i="1" l="1"/>
  <c r="J10" i="1"/>
  <c r="P9" i="1"/>
  <c r="J9" i="1" l="1"/>
  <c r="K12" i="1" l="1"/>
  <c r="K10" i="1"/>
  <c r="K11" i="1"/>
  <c r="K9" i="1"/>
  <c r="G25" i="1" l="1"/>
  <c r="G28" i="1"/>
  <c r="G29" i="1"/>
  <c r="G30" i="1"/>
  <c r="G31" i="1"/>
  <c r="G24" i="1"/>
  <c r="P17" i="1" s="1"/>
  <c r="C54" i="1" l="1"/>
  <c r="P13" i="1" s="1"/>
  <c r="J11" i="1"/>
  <c r="C59" i="1" l="1"/>
  <c r="P12" i="1"/>
  <c r="P11" i="1"/>
  <c r="P10" i="1"/>
  <c r="P14" i="1" l="1"/>
  <c r="P18" i="1" s="1"/>
  <c r="C37" i="1" l="1"/>
  <c r="C39" i="1" s="1"/>
  <c r="P16" i="1"/>
  <c r="G26" i="1" s="1"/>
  <c r="G27" i="1" l="1"/>
  <c r="G34" i="1" s="1"/>
  <c r="C50" i="1" s="1"/>
  <c r="C51" i="1" s="1"/>
  <c r="C64" i="1" s="1"/>
  <c r="G33" i="1"/>
  <c r="C44" i="1" s="1"/>
  <c r="C41" i="1" l="1"/>
  <c r="C46" i="1" s="1"/>
  <c r="C63" i="1" s="1"/>
</calcChain>
</file>

<file path=xl/sharedStrings.xml><?xml version="1.0" encoding="utf-8"?>
<sst xmlns="http://schemas.openxmlformats.org/spreadsheetml/2006/main" count="96" uniqueCount="80">
  <si>
    <t xml:space="preserve">Name of the Individual Completing The Form: </t>
  </si>
  <si>
    <t>Reserves</t>
  </si>
  <si>
    <t>Percent Used</t>
  </si>
  <si>
    <t>Amount</t>
  </si>
  <si>
    <t>Net Amount</t>
  </si>
  <si>
    <t>Borrower Name:</t>
  </si>
  <si>
    <t xml:space="preserve">Loan Number: </t>
  </si>
  <si>
    <t>Borrower Information</t>
  </si>
  <si>
    <t>Asset Information</t>
  </si>
  <si>
    <t>Liabilities Encumbering Assets</t>
  </si>
  <si>
    <t>Date of Completion:</t>
  </si>
  <si>
    <t>Loan Amount</t>
  </si>
  <si>
    <t>Rate</t>
  </si>
  <si>
    <t>Product Type</t>
  </si>
  <si>
    <t>*</t>
  </si>
  <si>
    <t>Housing Expense/Debts</t>
  </si>
  <si>
    <t>Monthly Property Taxes</t>
  </si>
  <si>
    <t>Monthly Property Insurance</t>
  </si>
  <si>
    <t>HOA Dues</t>
  </si>
  <si>
    <t>Total Monthly Debts</t>
  </si>
  <si>
    <t>DTI</t>
  </si>
  <si>
    <t>Qualifying Payment</t>
  </si>
  <si>
    <t>Other Monthly Obligations</t>
  </si>
  <si>
    <t>Amount Used for Down Payment and Closing Costs</t>
  </si>
  <si>
    <t>Qualifying payment</t>
  </si>
  <si>
    <t>Actual Payment</t>
  </si>
  <si>
    <t>LTV</t>
  </si>
  <si>
    <t>Funds in Permitted Foreign Banks</t>
  </si>
  <si>
    <t>Property Value</t>
  </si>
  <si>
    <t>Primary</t>
  </si>
  <si>
    <t xml:space="preserve">Second Home </t>
  </si>
  <si>
    <t>Investment Property</t>
  </si>
  <si>
    <t>Required Reserves</t>
  </si>
  <si>
    <t>110% of loan amount</t>
  </si>
  <si>
    <t>standard reserves&lt;2,000,000</t>
  </si>
  <si>
    <t>standard reserves &gt;=2,000,000</t>
  </si>
  <si>
    <t>Total Required Reserves</t>
  </si>
  <si>
    <t>Max Business Assets</t>
  </si>
  <si>
    <t>Credit event reserves</t>
  </si>
  <si>
    <t xml:space="preserve">Yes </t>
  </si>
  <si>
    <t>No</t>
  </si>
  <si>
    <t xml:space="preserve">Mortgage Inv properties reserves </t>
  </si>
  <si>
    <t>Occupancy</t>
  </si>
  <si>
    <t>Number of Mortgaged Investment Properties</t>
  </si>
  <si>
    <t>Borrowers' Beneficial Interest in a Trust</t>
  </si>
  <si>
    <t>110% of the Loan Amount</t>
  </si>
  <si>
    <t>Pass/Fail for A11</t>
  </si>
  <si>
    <t>Total Monthly Income for A11</t>
  </si>
  <si>
    <t>Estimated DTI for A11</t>
  </si>
  <si>
    <t>Funds in Domestic Bank Accts</t>
  </si>
  <si>
    <t>Other Monthly Income</t>
  </si>
  <si>
    <t>Retirement Accts</t>
  </si>
  <si>
    <t>Credit Event &gt; 24 &lt; 48 Months</t>
  </si>
  <si>
    <t>Stocks Bonds and Options</t>
  </si>
  <si>
    <t>Cash Value on Life Insurance</t>
  </si>
  <si>
    <t>Add. Reserves Required Per Guides (i.e. derog accts, exception, etc.)</t>
  </si>
  <si>
    <t>Income Derived from Assets</t>
  </si>
  <si>
    <t>A11:</t>
  </si>
  <si>
    <t>Estimated Additional Reserves Required**</t>
  </si>
  <si>
    <t>Total Assets to be Used as Income (A11)</t>
  </si>
  <si>
    <t>Estimated Total Required Reserves</t>
  </si>
  <si>
    <t>15 Yr Fixed</t>
  </si>
  <si>
    <t>30 Yr Fixed</t>
  </si>
  <si>
    <t>40 Yr Fixed 10 Yr IO</t>
  </si>
  <si>
    <t>A11 - Asset Optimizer Calculator</t>
  </si>
  <si>
    <t>5/6 ARM</t>
  </si>
  <si>
    <t>5/6 ARM 10 Yr IO</t>
  </si>
  <si>
    <t xml:space="preserve">7/6 ARM </t>
  </si>
  <si>
    <t>7/6 ARM 10 Yr IO</t>
  </si>
  <si>
    <t>Estimated DTI for Other Programs</t>
  </si>
  <si>
    <t>Other Programs:</t>
  </si>
  <si>
    <t>Total Assets</t>
  </si>
  <si>
    <t>Business asset for other programs</t>
  </si>
  <si>
    <t>Total Assets to be Used as Income (Other Programs)</t>
  </si>
  <si>
    <t>**Additional reserves will be finalized by underwriting per program guidelines. The estimated additional reserves cannot be used as income for other programs.</t>
  </si>
  <si>
    <t>*Business Assets max cap = 40%. If additional assets are required for income, they must be transferred to an eligible acct.</t>
  </si>
  <si>
    <t>Income from Assets for Other Programs (15% Max)</t>
  </si>
  <si>
    <t>Total Monthly Income for Other Programs</t>
  </si>
  <si>
    <r>
      <t xml:space="preserve">         </t>
    </r>
    <r>
      <rPr>
        <i/>
        <sz val="11"/>
        <color theme="1"/>
        <rFont val="Calibri"/>
        <family val="2"/>
        <scheme val="minor"/>
      </rPr>
      <t>&gt;Funds in Business Accts (Other Programs)</t>
    </r>
    <r>
      <rPr>
        <sz val="11"/>
        <color theme="1"/>
        <rFont val="Calibri"/>
        <family val="2"/>
        <scheme val="minor"/>
      </rPr>
      <t>*</t>
    </r>
  </si>
  <si>
    <t>Funds in Business Accts - Reduce by Ownership % (A11)*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</si>
</sst>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4C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EF2E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8" fillId="4" borderId="0" xfId="0" applyNumberFormat="1" applyFont="1" applyFill="1" applyProtection="1">
      <protection locked="0"/>
    </xf>
    <xf numFmtId="164" fontId="8" fillId="0" borderId="0" xfId="0" applyNumberFormat="1" applyFont="1" applyFill="1" applyProtection="1">
      <protection locked="0"/>
    </xf>
    <xf numFmtId="10" fontId="8" fillId="4" borderId="0" xfId="2" applyNumberFormat="1" applyFont="1" applyFill="1" applyAlignment="1" applyProtection="1">
      <alignment horizontal="right"/>
      <protection locked="0"/>
    </xf>
    <xf numFmtId="166" fontId="8" fillId="0" borderId="0" xfId="2" applyNumberFormat="1" applyFont="1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5" xfId="0" applyBorder="1" applyProtection="1">
      <protection hidden="1"/>
    </xf>
    <xf numFmtId="8" fontId="0" fillId="0" borderId="5" xfId="0" applyNumberFormat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44" fontId="0" fillId="0" borderId="5" xfId="1" applyFont="1" applyBorder="1" applyProtection="1">
      <protection hidden="1"/>
    </xf>
    <xf numFmtId="0" fontId="7" fillId="4" borderId="0" xfId="0" applyNumberFormat="1" applyFont="1" applyFill="1" applyBorder="1" applyAlignment="1" applyProtection="1">
      <alignment horizontal="lef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Protection="1">
      <protection hidden="1"/>
    </xf>
    <xf numFmtId="164" fontId="2" fillId="4" borderId="0" xfId="0" applyNumberFormat="1" applyFont="1" applyFill="1" applyProtection="1">
      <protection hidden="1"/>
    </xf>
    <xf numFmtId="8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0" fillId="0" borderId="0" xfId="0" applyNumberFormat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horizontal="right" wrapText="1"/>
      <protection hidden="1"/>
    </xf>
    <xf numFmtId="164" fontId="6" fillId="2" borderId="0" xfId="0" applyNumberFormat="1" applyFon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4" fontId="11" fillId="0" borderId="0" xfId="0" applyNumberFormat="1" applyFont="1" applyProtection="1">
      <protection hidden="1"/>
    </xf>
    <xf numFmtId="0" fontId="0" fillId="4" borderId="0" xfId="0" applyFill="1" applyProtection="1">
      <protection hidden="1"/>
    </xf>
    <xf numFmtId="164" fontId="11" fillId="4" borderId="0" xfId="0" applyNumberFormat="1" applyFont="1" applyFill="1" applyProtection="1">
      <protection hidden="1"/>
    </xf>
    <xf numFmtId="0" fontId="2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164" fontId="0" fillId="5" borderId="0" xfId="0" applyNumberFormat="1" applyFill="1" applyProtection="1">
      <protection hidden="1"/>
    </xf>
    <xf numFmtId="164" fontId="2" fillId="5" borderId="0" xfId="0" applyNumberFormat="1" applyFont="1" applyFill="1" applyProtection="1">
      <protection hidden="1"/>
    </xf>
    <xf numFmtId="165" fontId="0" fillId="0" borderId="0" xfId="0" applyNumberFormat="1" applyProtection="1">
      <protection hidden="1"/>
    </xf>
    <xf numFmtId="0" fontId="2" fillId="4" borderId="0" xfId="0" applyFont="1" applyFill="1" applyProtection="1">
      <protection hidden="1"/>
    </xf>
    <xf numFmtId="44" fontId="2" fillId="4" borderId="0" xfId="1" applyFont="1" applyFill="1" applyProtection="1">
      <protection hidden="1"/>
    </xf>
    <xf numFmtId="0" fontId="10" fillId="0" borderId="0" xfId="0" applyFont="1" applyProtection="1">
      <protection hidden="1"/>
    </xf>
    <xf numFmtId="0" fontId="0" fillId="4" borderId="0" xfId="0" applyFont="1" applyFill="1" applyProtection="1">
      <protection hidden="1"/>
    </xf>
    <xf numFmtId="10" fontId="2" fillId="4" borderId="0" xfId="2" applyNumberFormat="1" applyFont="1" applyFill="1" applyProtection="1"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0" xfId="1" applyNumberFormat="1" applyFont="1" applyAlignment="1" applyProtection="1">
      <alignment horizontal="left" vertical="top"/>
      <protection hidden="1"/>
    </xf>
    <xf numFmtId="44" fontId="0" fillId="0" borderId="0" xfId="1" applyFont="1" applyProtection="1">
      <protection hidden="1"/>
    </xf>
    <xf numFmtId="0" fontId="2" fillId="0" borderId="0" xfId="1" applyNumberFormat="1" applyFont="1" applyAlignment="1" applyProtection="1">
      <alignment horizontal="left" vertical="top"/>
      <protection hidden="1"/>
    </xf>
    <xf numFmtId="0" fontId="2" fillId="0" borderId="0" xfId="0" applyFont="1" applyProtection="1">
      <protection hidden="1"/>
    </xf>
    <xf numFmtId="164" fontId="6" fillId="2" borderId="0" xfId="2" applyNumberFormat="1" applyFont="1" applyFill="1" applyAlignment="1" applyProtection="1">
      <alignment horizontal="right"/>
      <protection hidden="1"/>
    </xf>
    <xf numFmtId="1" fontId="8" fillId="4" borderId="0" xfId="2" applyNumberFormat="1" applyFont="1" applyFill="1" applyAlignment="1" applyProtection="1">
      <alignment horizontal="right"/>
      <protection locked="0"/>
    </xf>
    <xf numFmtId="164" fontId="6" fillId="0" borderId="0" xfId="2" applyNumberFormat="1" applyFont="1" applyFill="1" applyAlignment="1" applyProtection="1">
      <alignment horizontal="right"/>
      <protection hidden="1"/>
    </xf>
    <xf numFmtId="164" fontId="0" fillId="0" borderId="0" xfId="0" applyNumberFormat="1" applyFill="1" applyProtection="1">
      <protection hidden="1"/>
    </xf>
    <xf numFmtId="164" fontId="8" fillId="4" borderId="0" xfId="2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hidden="1"/>
    </xf>
    <xf numFmtId="44" fontId="0" fillId="0" borderId="0" xfId="0" applyNumberFormat="1" applyFont="1" applyProtection="1">
      <protection hidden="1"/>
    </xf>
    <xf numFmtId="44" fontId="9" fillId="0" borderId="0" xfId="0" applyNumberFormat="1" applyFont="1" applyProtection="1">
      <protection hidden="1"/>
    </xf>
    <xf numFmtId="0" fontId="2" fillId="0" borderId="0" xfId="0" applyFont="1" applyFill="1" applyProtection="1">
      <protection hidden="1"/>
    </xf>
    <xf numFmtId="44" fontId="2" fillId="0" borderId="0" xfId="1" applyFont="1" applyFill="1" applyProtection="1">
      <protection hidden="1"/>
    </xf>
    <xf numFmtId="44" fontId="2" fillId="4" borderId="0" xfId="0" applyNumberFormat="1" applyFont="1" applyFill="1" applyProtection="1">
      <protection hidden="1"/>
    </xf>
    <xf numFmtId="44" fontId="7" fillId="0" borderId="1" xfId="0" applyNumberFormat="1" applyFont="1" applyFill="1" applyBorder="1" applyProtection="1"/>
    <xf numFmtId="44" fontId="13" fillId="0" borderId="1" xfId="0" applyNumberFormat="1" applyFont="1" applyFill="1" applyBorder="1" applyProtection="1">
      <protection locked="0"/>
    </xf>
    <xf numFmtId="44" fontId="13" fillId="3" borderId="0" xfId="1" applyFont="1" applyFill="1" applyProtection="1">
      <protection locked="0"/>
    </xf>
    <xf numFmtId="44" fontId="13" fillId="0" borderId="0" xfId="1" applyFont="1" applyFill="1" applyProtection="1">
      <protection locked="0"/>
    </xf>
    <xf numFmtId="44" fontId="13" fillId="4" borderId="1" xfId="1" applyFont="1" applyFill="1" applyBorder="1" applyProtection="1">
      <protection locked="0"/>
    </xf>
    <xf numFmtId="44" fontId="13" fillId="4" borderId="0" xfId="1" applyFont="1" applyFill="1" applyProtection="1">
      <protection locked="0"/>
    </xf>
    <xf numFmtId="164" fontId="8" fillId="0" borderId="0" xfId="0" applyNumberFormat="1" applyFont="1" applyProtection="1">
      <protection locked="0"/>
    </xf>
    <xf numFmtId="0" fontId="2" fillId="0" borderId="0" xfId="0" quotePrefix="1" applyFont="1" applyProtection="1">
      <protection hidden="1"/>
    </xf>
    <xf numFmtId="0" fontId="7" fillId="0" borderId="0" xfId="0" quotePrefix="1" applyFont="1" applyFill="1" applyAlignment="1" applyProtection="1">
      <alignment horizontal="left"/>
      <protection hidden="1"/>
    </xf>
    <xf numFmtId="164" fontId="13" fillId="4" borderId="0" xfId="0" applyNumberFormat="1" applyFont="1" applyFill="1" applyProtection="1">
      <protection locked="0"/>
    </xf>
    <xf numFmtId="10" fontId="2" fillId="4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8" fontId="0" fillId="0" borderId="5" xfId="1" applyNumberFormat="1" applyFont="1" applyBorder="1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/>
      <protection hidden="1"/>
    </xf>
    <xf numFmtId="2" fontId="5" fillId="4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/>
      <protection hidden="1"/>
    </xf>
    <xf numFmtId="14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NumberFormat="1" applyFont="1" applyFill="1" applyBorder="1" applyAlignment="1" applyProtection="1">
      <alignment horizontal="left" vertical="center"/>
      <protection locked="0"/>
    </xf>
    <xf numFmtId="0" fontId="5" fillId="4" borderId="3" xfId="0" applyNumberFormat="1" applyFont="1" applyFill="1" applyBorder="1" applyAlignment="1" applyProtection="1">
      <alignment horizontal="left" vertical="center"/>
      <protection locked="0"/>
    </xf>
    <xf numFmtId="164" fontId="11" fillId="0" borderId="0" xfId="0" applyNumberFormat="1" applyFont="1" applyFill="1" applyProtection="1">
      <protection hidden="1"/>
    </xf>
    <xf numFmtId="166" fontId="8" fillId="0" borderId="0" xfId="2" applyNumberFormat="1" applyFont="1" applyAlignment="1" applyProtection="1">
      <alignment horizontal="right"/>
      <protection locked="0"/>
    </xf>
    <xf numFmtId="9" fontId="0" fillId="0" borderId="0" xfId="2" applyNumberFormat="1" applyFont="1" applyProtection="1"/>
    <xf numFmtId="9" fontId="0" fillId="4" borderId="0" xfId="2" applyNumberFormat="1" applyFont="1" applyFill="1" applyProtection="1"/>
    <xf numFmtId="164" fontId="8" fillId="4" borderId="0" xfId="0" applyNumberFormat="1" applyFont="1" applyFill="1" applyProtection="1"/>
    <xf numFmtId="9" fontId="0" fillId="0" borderId="0" xfId="2" applyNumberFormat="1" applyFont="1" applyFill="1" applyProtection="1"/>
    <xf numFmtId="44" fontId="7" fillId="0" borderId="0" xfId="1" applyFont="1" applyFill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ECE1"/>
      <color rgb="FFDEF2EB"/>
      <color rgb="FF004C34"/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2"/>
  <sheetViews>
    <sheetView showGridLines="0" tabSelected="1" topLeftCell="A4" zoomScale="90" zoomScaleNormal="90" workbookViewId="0">
      <selection activeCell="D4" sqref="D4:G4"/>
    </sheetView>
  </sheetViews>
  <sheetFormatPr defaultColWidth="19.21875" defaultRowHeight="14.4" x14ac:dyDescent="0.3"/>
  <cols>
    <col min="1" max="1" width="21.5546875" style="5" customWidth="1"/>
    <col min="2" max="2" width="64.44140625" style="5" customWidth="1"/>
    <col min="3" max="3" width="23.44140625" style="5" bestFit="1" customWidth="1"/>
    <col min="4" max="4" width="23.5546875" style="5" customWidth="1"/>
    <col min="5" max="6" width="19.21875" style="5"/>
    <col min="7" max="7" width="19.21875" style="5" customWidth="1"/>
    <col min="8" max="8" width="44.77734375" style="5" customWidth="1"/>
    <col min="9" max="9" width="19.88671875" style="5" hidden="1" customWidth="1"/>
    <col min="10" max="10" width="22" style="5" hidden="1" customWidth="1"/>
    <col min="11" max="11" width="20.33203125" style="5" hidden="1" customWidth="1"/>
    <col min="12" max="12" width="23.21875" style="5" hidden="1" customWidth="1"/>
    <col min="13" max="13" width="23.77734375" style="5" hidden="1" customWidth="1"/>
    <col min="14" max="14" width="17.109375" style="5" hidden="1" customWidth="1"/>
    <col min="15" max="15" width="21.44140625" style="5" hidden="1" customWidth="1"/>
    <col min="16" max="16" width="22.77734375" style="5" hidden="1" customWidth="1"/>
    <col min="17" max="17" width="15" style="5" customWidth="1"/>
    <col min="18" max="18" width="50.5546875" style="5" customWidth="1"/>
    <col min="19" max="19" width="19.21875" style="5" customWidth="1"/>
    <col min="20" max="20" width="23.21875" style="5" customWidth="1"/>
    <col min="21" max="21" width="19.21875" style="5" customWidth="1"/>
    <col min="22" max="16384" width="19.21875" style="5"/>
  </cols>
  <sheetData>
    <row r="1" spans="1:18" ht="49.5" customHeight="1" x14ac:dyDescent="0.45">
      <c r="A1" s="71" t="s">
        <v>64</v>
      </c>
      <c r="B1" s="72"/>
      <c r="C1" s="72"/>
      <c r="D1" s="72"/>
      <c r="E1" s="72"/>
      <c r="F1" s="72"/>
      <c r="G1" s="72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5.0999999999999996" customHeight="1" x14ac:dyDescent="0.4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8" s="9" customFormat="1" ht="11.25" customHeight="1" x14ac:dyDescent="0.4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8"/>
      <c r="Q3" s="8"/>
    </row>
    <row r="4" spans="1:18" x14ac:dyDescent="0.3">
      <c r="A4" s="10"/>
      <c r="B4" s="73" t="s">
        <v>5</v>
      </c>
      <c r="C4" s="73"/>
      <c r="D4" s="75"/>
      <c r="E4" s="75"/>
      <c r="F4" s="75"/>
      <c r="G4" s="75"/>
    </row>
    <row r="5" spans="1:18" x14ac:dyDescent="0.3">
      <c r="A5" s="10"/>
      <c r="B5" s="78" t="s">
        <v>6</v>
      </c>
      <c r="C5" s="78"/>
      <c r="D5" s="77"/>
      <c r="E5" s="77"/>
      <c r="F5" s="77"/>
      <c r="G5" s="77"/>
    </row>
    <row r="6" spans="1:18" x14ac:dyDescent="0.3">
      <c r="A6" s="10"/>
      <c r="B6" s="73" t="s">
        <v>10</v>
      </c>
      <c r="C6" s="73"/>
      <c r="D6" s="79"/>
      <c r="E6" s="80"/>
      <c r="F6" s="80"/>
      <c r="G6" s="80"/>
    </row>
    <row r="7" spans="1:18" x14ac:dyDescent="0.3">
      <c r="A7" s="10"/>
      <c r="B7" s="76" t="s">
        <v>0</v>
      </c>
      <c r="C7" s="76"/>
      <c r="D7" s="81"/>
      <c r="E7" s="81"/>
      <c r="F7" s="81"/>
      <c r="G7" s="81"/>
    </row>
    <row r="8" spans="1:18" x14ac:dyDescent="0.3">
      <c r="C8" s="73"/>
      <c r="D8" s="73"/>
      <c r="H8" s="6"/>
      <c r="I8" s="11"/>
      <c r="J8" s="11" t="s">
        <v>24</v>
      </c>
      <c r="K8" s="11" t="s">
        <v>25</v>
      </c>
      <c r="O8" s="5" t="s">
        <v>32</v>
      </c>
    </row>
    <row r="9" spans="1:18" ht="15" customHeight="1" x14ac:dyDescent="0.3">
      <c r="C9" s="73"/>
      <c r="D9" s="73"/>
      <c r="H9" s="6"/>
      <c r="I9" s="11" t="s">
        <v>65</v>
      </c>
      <c r="J9" s="12">
        <f>PMT(($C$14)/12,360,-$C$12,0)</f>
        <v>0</v>
      </c>
      <c r="K9" s="12">
        <f>PMT(($C$14)/12,360,-$C$12,0)</f>
        <v>0</v>
      </c>
      <c r="M9" s="5" t="s">
        <v>29</v>
      </c>
      <c r="O9" s="5" t="s">
        <v>33</v>
      </c>
      <c r="P9" s="6">
        <f>C12*110%</f>
        <v>0</v>
      </c>
    </row>
    <row r="10" spans="1:18" x14ac:dyDescent="0.3">
      <c r="A10" s="13" t="s">
        <v>7</v>
      </c>
      <c r="E10" s="6"/>
      <c r="F10" s="6"/>
      <c r="G10" s="6"/>
      <c r="I10" s="11" t="s">
        <v>66</v>
      </c>
      <c r="J10" s="12">
        <f>PMT(($C$14)/12,360,-$C$12,0)</f>
        <v>0</v>
      </c>
      <c r="K10" s="14">
        <f>$C$12*($C$14/12)</f>
        <v>0</v>
      </c>
      <c r="M10" s="5" t="s">
        <v>30</v>
      </c>
      <c r="O10" s="5" t="s">
        <v>35</v>
      </c>
      <c r="P10" s="22">
        <f>IF(C12&gt;=2000000,12,0)*(SUM(C54:C57))</f>
        <v>0</v>
      </c>
    </row>
    <row r="11" spans="1:18" x14ac:dyDescent="0.3">
      <c r="A11" s="51"/>
      <c r="B11" s="15" t="s">
        <v>28</v>
      </c>
      <c r="C11" s="66">
        <v>0</v>
      </c>
      <c r="D11" s="16" t="s">
        <v>14</v>
      </c>
      <c r="E11" s="6"/>
      <c r="F11" s="6"/>
      <c r="G11" s="6"/>
      <c r="I11" s="11" t="s">
        <v>67</v>
      </c>
      <c r="J11" s="12">
        <f>PMT(($C$14)/12,360,-$C$12,0)</f>
        <v>0</v>
      </c>
      <c r="K11" s="12">
        <f>PMT(($C$14)/12,360,-$C$12,0)</f>
        <v>0</v>
      </c>
      <c r="M11" s="5" t="s">
        <v>31</v>
      </c>
      <c r="O11" s="5" t="s">
        <v>34</v>
      </c>
      <c r="P11" s="22">
        <f>IF(C12&lt;2000000,6,0)*SUM(C54:C57)</f>
        <v>0</v>
      </c>
    </row>
    <row r="12" spans="1:18" x14ac:dyDescent="0.3">
      <c r="B12" s="17" t="s">
        <v>11</v>
      </c>
      <c r="C12" s="2">
        <v>0</v>
      </c>
      <c r="D12" s="16" t="s">
        <v>14</v>
      </c>
      <c r="E12" s="6"/>
      <c r="F12" s="6"/>
      <c r="G12" s="6"/>
      <c r="I12" s="11" t="s">
        <v>68</v>
      </c>
      <c r="J12" s="12">
        <f>PMT(($C$14)/12,360,-$C$12,0)</f>
        <v>0</v>
      </c>
      <c r="K12" s="14">
        <f>$C$12*($C$14/12)</f>
        <v>0</v>
      </c>
      <c r="O12" s="5" t="s">
        <v>41</v>
      </c>
      <c r="P12" s="22">
        <f>IF(C16=M11,2,1)*(SUM(C54:C57))*C17</f>
        <v>0</v>
      </c>
      <c r="R12" s="22"/>
    </row>
    <row r="13" spans="1:18" x14ac:dyDescent="0.3">
      <c r="B13" s="15" t="s">
        <v>26</v>
      </c>
      <c r="C13" s="40" t="str">
        <f>IF(C11,C12/C11,"")</f>
        <v/>
      </c>
      <c r="D13" s="18"/>
      <c r="E13" s="6"/>
      <c r="F13" s="6"/>
      <c r="G13" s="6"/>
      <c r="I13" s="11" t="s">
        <v>61</v>
      </c>
      <c r="J13" s="12">
        <f>PMT(C14/12,180,-C12,0)</f>
        <v>0</v>
      </c>
      <c r="K13" s="12">
        <f>J13</f>
        <v>0</v>
      </c>
      <c r="O13" s="5" t="s">
        <v>38</v>
      </c>
      <c r="P13" s="43">
        <f>IF(C18=M14,SUM(C54:C57)*6,0)</f>
        <v>0</v>
      </c>
    </row>
    <row r="14" spans="1:18" x14ac:dyDescent="0.3">
      <c r="B14" s="7" t="s">
        <v>12</v>
      </c>
      <c r="C14" s="4">
        <v>0</v>
      </c>
      <c r="D14" s="18" t="s">
        <v>14</v>
      </c>
      <c r="E14" s="6"/>
      <c r="F14" s="6"/>
      <c r="G14" s="6"/>
      <c r="I14" s="11" t="s">
        <v>62</v>
      </c>
      <c r="J14" s="12">
        <f>PMT(($C$14)/12,360,-$C$12,0)</f>
        <v>0</v>
      </c>
      <c r="K14" s="69">
        <f>PMT(($C$14)/12,360,-$C$12,0)</f>
        <v>0</v>
      </c>
      <c r="M14" s="5" t="s">
        <v>39</v>
      </c>
      <c r="O14" s="5" t="s">
        <v>36</v>
      </c>
      <c r="P14" s="6">
        <f>SUM(P9:P13)</f>
        <v>0</v>
      </c>
    </row>
    <row r="15" spans="1:18" x14ac:dyDescent="0.3">
      <c r="B15" s="19" t="s">
        <v>13</v>
      </c>
      <c r="C15" s="3" t="s">
        <v>65</v>
      </c>
      <c r="D15" s="18" t="s">
        <v>14</v>
      </c>
      <c r="E15" s="6"/>
      <c r="F15" s="6"/>
      <c r="G15" s="6"/>
      <c r="I15" s="11" t="s">
        <v>63</v>
      </c>
      <c r="J15" s="12">
        <f>J14</f>
        <v>0</v>
      </c>
      <c r="K15" s="69">
        <f>K14</f>
        <v>0</v>
      </c>
      <c r="M15" s="5" t="s">
        <v>40</v>
      </c>
    </row>
    <row r="16" spans="1:18" x14ac:dyDescent="0.3">
      <c r="B16" s="7" t="s">
        <v>42</v>
      </c>
      <c r="C16" s="83" t="s">
        <v>29</v>
      </c>
      <c r="D16" s="18" t="s">
        <v>14</v>
      </c>
      <c r="E16" s="6"/>
      <c r="F16" s="6"/>
      <c r="G16" s="6"/>
      <c r="I16" s="11"/>
      <c r="J16" s="12"/>
      <c r="K16" s="14"/>
      <c r="O16" s="5" t="s">
        <v>37</v>
      </c>
      <c r="P16" s="6">
        <f>40%*P14</f>
        <v>0</v>
      </c>
    </row>
    <row r="17" spans="1:20" x14ac:dyDescent="0.3">
      <c r="B17" s="19" t="s">
        <v>43</v>
      </c>
      <c r="C17" s="47">
        <v>0</v>
      </c>
      <c r="D17" s="18" t="s">
        <v>14</v>
      </c>
      <c r="E17" s="6"/>
      <c r="F17" s="6"/>
      <c r="G17" s="6"/>
      <c r="I17" s="11"/>
      <c r="J17" s="12"/>
      <c r="K17" s="69"/>
      <c r="O17" s="5" t="s">
        <v>71</v>
      </c>
      <c r="P17" s="6">
        <f>SUM((D26-E26-F26), G24:G25,G28:G31)</f>
        <v>0</v>
      </c>
    </row>
    <row r="18" spans="1:20" x14ac:dyDescent="0.3">
      <c r="B18" s="7" t="s">
        <v>52</v>
      </c>
      <c r="C18" s="83" t="s">
        <v>40</v>
      </c>
      <c r="D18" s="18" t="s">
        <v>14</v>
      </c>
      <c r="E18" s="6"/>
      <c r="F18" s="6"/>
      <c r="G18" s="6"/>
      <c r="I18" s="11"/>
      <c r="J18" s="12"/>
      <c r="K18" s="14"/>
      <c r="O18" s="5" t="s">
        <v>72</v>
      </c>
      <c r="P18" s="6">
        <f>MIN(P17,P14)*0.4</f>
        <v>0</v>
      </c>
      <c r="Q18" s="6"/>
    </row>
    <row r="19" spans="1:20" x14ac:dyDescent="0.3">
      <c r="B19" s="19" t="s">
        <v>55</v>
      </c>
      <c r="C19" s="50">
        <v>0</v>
      </c>
      <c r="D19" s="18" t="s">
        <v>14</v>
      </c>
      <c r="E19" s="6"/>
      <c r="F19" s="6"/>
      <c r="G19" s="6"/>
      <c r="I19" s="11"/>
      <c r="J19" s="12"/>
      <c r="K19" s="14"/>
      <c r="P19" s="6"/>
    </row>
    <row r="20" spans="1:20" ht="15.6" x14ac:dyDescent="0.3">
      <c r="B20" s="6"/>
      <c r="C20" s="6"/>
      <c r="E20" s="6"/>
      <c r="F20" s="6"/>
      <c r="G20" s="6"/>
      <c r="H20" s="20"/>
      <c r="I20" s="11"/>
      <c r="J20" s="12"/>
      <c r="K20" s="14"/>
      <c r="L20" s="21"/>
      <c r="M20" s="21"/>
      <c r="N20" s="21"/>
      <c r="O20" s="21"/>
    </row>
    <row r="21" spans="1:20" x14ac:dyDescent="0.3">
      <c r="A21" s="13" t="s">
        <v>8</v>
      </c>
      <c r="E21" s="6"/>
      <c r="F21" s="6"/>
      <c r="L21" s="22"/>
      <c r="M21" s="22"/>
      <c r="N21" s="22"/>
      <c r="O21" s="22"/>
      <c r="P21" s="22"/>
      <c r="Q21" s="22"/>
      <c r="R21" s="22"/>
    </row>
    <row r="22" spans="1:20" ht="43.2" x14ac:dyDescent="0.3">
      <c r="B22" s="23" t="s">
        <v>1</v>
      </c>
      <c r="C22" s="13" t="s">
        <v>2</v>
      </c>
      <c r="D22" s="13" t="s">
        <v>3</v>
      </c>
      <c r="E22" s="24" t="s">
        <v>9</v>
      </c>
      <c r="F22" s="24" t="s">
        <v>23</v>
      </c>
      <c r="G22" s="25" t="s">
        <v>4</v>
      </c>
      <c r="L22" s="22"/>
      <c r="M22" s="22"/>
      <c r="N22" s="22"/>
      <c r="O22" s="22"/>
      <c r="P22" s="22"/>
      <c r="Q22" s="22"/>
      <c r="R22" s="22"/>
    </row>
    <row r="23" spans="1:20" x14ac:dyDescent="0.3">
      <c r="D23" s="26"/>
      <c r="E23" s="6"/>
      <c r="F23" s="6"/>
      <c r="G23" s="6"/>
      <c r="J23" s="27"/>
      <c r="K23" s="27"/>
      <c r="L23" s="22"/>
      <c r="M23" s="22"/>
      <c r="N23" s="22"/>
      <c r="O23" s="22"/>
      <c r="P23" s="22"/>
      <c r="Q23" s="22"/>
      <c r="R23" s="22"/>
    </row>
    <row r="24" spans="1:20" x14ac:dyDescent="0.3">
      <c r="B24" s="5" t="s">
        <v>49</v>
      </c>
      <c r="C24" s="84">
        <v>1</v>
      </c>
      <c r="D24" s="63">
        <v>0</v>
      </c>
      <c r="E24" s="63">
        <v>0</v>
      </c>
      <c r="F24" s="63">
        <v>0</v>
      </c>
      <c r="G24" s="28">
        <f>D24-E24-F24</f>
        <v>0</v>
      </c>
      <c r="J24" s="27"/>
      <c r="K24" s="27"/>
      <c r="L24" s="22"/>
      <c r="M24" s="22"/>
      <c r="N24" s="22"/>
      <c r="O24" s="22"/>
      <c r="P24" s="22"/>
      <c r="Q24" s="22"/>
      <c r="R24" s="22"/>
    </row>
    <row r="25" spans="1:20" x14ac:dyDescent="0.3">
      <c r="B25" s="29" t="s">
        <v>27</v>
      </c>
      <c r="C25" s="85">
        <v>1</v>
      </c>
      <c r="D25" s="1">
        <v>0</v>
      </c>
      <c r="E25" s="1">
        <v>0</v>
      </c>
      <c r="F25" s="1">
        <v>0</v>
      </c>
      <c r="G25" s="30">
        <f t="shared" ref="G25:G31" si="0">D25-E25-F25</f>
        <v>0</v>
      </c>
      <c r="J25" s="27"/>
      <c r="K25" s="27"/>
      <c r="L25" s="22"/>
      <c r="M25" s="22"/>
      <c r="N25" s="22"/>
      <c r="O25" s="22"/>
      <c r="P25" s="22"/>
      <c r="Q25" s="22"/>
      <c r="R25" s="22"/>
    </row>
    <row r="26" spans="1:20" x14ac:dyDescent="0.3">
      <c r="B26" s="5" t="s">
        <v>79</v>
      </c>
      <c r="C26" s="84">
        <v>1</v>
      </c>
      <c r="D26" s="63">
        <v>0</v>
      </c>
      <c r="E26" s="63">
        <v>0</v>
      </c>
      <c r="F26" s="63">
        <v>0</v>
      </c>
      <c r="G26" s="28">
        <f>MIN(D26-E26-F26,P16)</f>
        <v>0</v>
      </c>
      <c r="J26" s="27"/>
      <c r="K26" s="27"/>
      <c r="L26" s="22"/>
      <c r="M26" s="22"/>
      <c r="N26" s="22"/>
      <c r="O26" s="22"/>
      <c r="P26" s="22"/>
      <c r="Q26" s="22"/>
      <c r="R26" s="22"/>
    </row>
    <row r="27" spans="1:20" x14ac:dyDescent="0.3">
      <c r="B27" s="29" t="s">
        <v>78</v>
      </c>
      <c r="C27" s="85"/>
      <c r="D27" s="86"/>
      <c r="E27" s="86"/>
      <c r="F27" s="86"/>
      <c r="G27" s="30">
        <f>IF(G26&gt;0,MIN(P18, G26),0)</f>
        <v>0</v>
      </c>
      <c r="J27" s="27"/>
      <c r="K27" s="27"/>
      <c r="L27" s="22"/>
      <c r="M27" s="22"/>
      <c r="N27" s="22"/>
      <c r="O27" s="22"/>
      <c r="P27" s="22"/>
      <c r="Q27" s="22"/>
      <c r="R27" s="22"/>
    </row>
    <row r="28" spans="1:20" x14ac:dyDescent="0.3">
      <c r="B28" s="10" t="s">
        <v>53</v>
      </c>
      <c r="C28" s="87">
        <v>1</v>
      </c>
      <c r="D28" s="2">
        <v>0</v>
      </c>
      <c r="E28" s="2">
        <v>0</v>
      </c>
      <c r="F28" s="2">
        <v>0</v>
      </c>
      <c r="G28" s="82">
        <f t="shared" si="0"/>
        <v>0</v>
      </c>
      <c r="J28" s="27"/>
      <c r="K28" s="27"/>
      <c r="L28" s="22"/>
      <c r="M28" s="22"/>
      <c r="N28" s="22"/>
      <c r="O28" s="22"/>
      <c r="P28" s="22"/>
      <c r="Q28" s="22"/>
      <c r="R28" s="22"/>
      <c r="T28" s="27"/>
    </row>
    <row r="29" spans="1:20" x14ac:dyDescent="0.3">
      <c r="B29" s="29" t="s">
        <v>44</v>
      </c>
      <c r="C29" s="85">
        <v>1</v>
      </c>
      <c r="D29" s="1">
        <v>0</v>
      </c>
      <c r="E29" s="1">
        <v>0</v>
      </c>
      <c r="F29" s="1">
        <v>0</v>
      </c>
      <c r="G29" s="30">
        <f t="shared" si="0"/>
        <v>0</v>
      </c>
      <c r="J29" s="27"/>
      <c r="K29" s="27"/>
      <c r="L29" s="22"/>
      <c r="M29" s="22"/>
      <c r="N29" s="22"/>
      <c r="O29" s="22"/>
      <c r="P29" s="22"/>
      <c r="Q29" s="22"/>
      <c r="R29" s="22"/>
      <c r="T29" s="27"/>
    </row>
    <row r="30" spans="1:20" x14ac:dyDescent="0.3">
      <c r="B30" s="10" t="s">
        <v>51</v>
      </c>
      <c r="C30" s="87">
        <v>1</v>
      </c>
      <c r="D30" s="2">
        <v>0</v>
      </c>
      <c r="E30" s="2">
        <v>0</v>
      </c>
      <c r="F30" s="2">
        <v>0</v>
      </c>
      <c r="G30" s="82">
        <f t="shared" si="0"/>
        <v>0</v>
      </c>
      <c r="J30" s="27"/>
      <c r="K30" s="27"/>
      <c r="L30" s="22"/>
      <c r="M30" s="22"/>
      <c r="N30" s="22"/>
      <c r="O30" s="22"/>
      <c r="P30" s="22"/>
      <c r="Q30" s="22"/>
      <c r="R30" s="22"/>
      <c r="T30" s="27"/>
    </row>
    <row r="31" spans="1:20" x14ac:dyDescent="0.3">
      <c r="B31" s="29" t="s">
        <v>54</v>
      </c>
      <c r="C31" s="85">
        <v>1</v>
      </c>
      <c r="D31" s="1">
        <v>0</v>
      </c>
      <c r="E31" s="1">
        <v>0</v>
      </c>
      <c r="F31" s="1">
        <v>0</v>
      </c>
      <c r="G31" s="30">
        <f t="shared" si="0"/>
        <v>0</v>
      </c>
      <c r="K31" s="27"/>
      <c r="L31" s="22"/>
      <c r="M31" s="22"/>
      <c r="N31" s="22"/>
      <c r="O31" s="22"/>
      <c r="P31" s="22"/>
      <c r="Q31" s="22"/>
      <c r="R31" s="22"/>
    </row>
    <row r="32" spans="1:20" x14ac:dyDescent="0.3">
      <c r="E32" s="6"/>
      <c r="F32" s="6"/>
      <c r="G32" s="6"/>
      <c r="J32" s="27"/>
      <c r="K32" s="27"/>
      <c r="L32" s="22"/>
      <c r="M32" s="22"/>
      <c r="N32" s="22"/>
      <c r="O32" s="22"/>
      <c r="P32" s="22"/>
      <c r="Q32" s="22"/>
      <c r="R32" s="22"/>
      <c r="T32" s="27"/>
    </row>
    <row r="33" spans="1:20" x14ac:dyDescent="0.3">
      <c r="B33" s="31" t="s">
        <v>59</v>
      </c>
      <c r="C33" s="32"/>
      <c r="D33" s="32"/>
      <c r="E33" s="33"/>
      <c r="F33" s="33"/>
      <c r="G33" s="34">
        <f>IF(SUM(G24:G26,G28:G31)&lt;0,0, SUM(G24:G26,G28:G31))</f>
        <v>0</v>
      </c>
      <c r="J33" s="27"/>
      <c r="K33" s="27"/>
      <c r="L33" s="22"/>
      <c r="M33" s="22"/>
      <c r="N33" s="22"/>
      <c r="O33" s="22"/>
      <c r="P33" s="22"/>
      <c r="Q33" s="22"/>
      <c r="R33" s="22"/>
      <c r="T33" s="27"/>
    </row>
    <row r="34" spans="1:20" x14ac:dyDescent="0.3">
      <c r="B34" s="31" t="s">
        <v>73</v>
      </c>
      <c r="C34" s="32"/>
      <c r="D34" s="32"/>
      <c r="E34" s="33"/>
      <c r="F34" s="33"/>
      <c r="G34" s="34">
        <f>IF(SUM(G24:G25,G27:G31)-C39&lt;0,0,SUM(G24:G25,G27:G31)-C39)</f>
        <v>0</v>
      </c>
      <c r="J34" s="27"/>
      <c r="K34" s="27"/>
      <c r="L34" s="22"/>
      <c r="M34" s="22"/>
      <c r="N34" s="22"/>
      <c r="O34" s="22"/>
      <c r="P34" s="22"/>
      <c r="Q34" s="22"/>
      <c r="R34" s="22"/>
      <c r="T34" s="27"/>
    </row>
    <row r="35" spans="1:20" x14ac:dyDescent="0.3">
      <c r="E35" s="6"/>
      <c r="F35" s="6"/>
      <c r="G35" s="35"/>
      <c r="J35" s="27"/>
      <c r="K35" s="27"/>
      <c r="L35" s="22"/>
      <c r="M35" s="22"/>
      <c r="N35" s="22"/>
      <c r="O35" s="22"/>
      <c r="P35" s="22"/>
      <c r="Q35" s="22"/>
      <c r="R35" s="22"/>
      <c r="T35" s="27"/>
    </row>
    <row r="36" spans="1:20" x14ac:dyDescent="0.3">
      <c r="B36" s="6"/>
      <c r="C36" s="6"/>
      <c r="E36" s="6"/>
      <c r="F36" s="6"/>
      <c r="J36" s="27"/>
      <c r="K36" s="27"/>
      <c r="L36" s="22"/>
      <c r="M36" s="22"/>
      <c r="N36" s="22"/>
      <c r="O36" s="22"/>
      <c r="P36" s="22"/>
      <c r="Q36" s="22"/>
      <c r="R36" s="22"/>
      <c r="T36" s="27"/>
    </row>
    <row r="37" spans="1:20" x14ac:dyDescent="0.3">
      <c r="B37" s="23" t="s">
        <v>60</v>
      </c>
      <c r="C37" s="46">
        <f>P14+C19</f>
        <v>0</v>
      </c>
      <c r="D37" s="6"/>
      <c r="E37" s="6"/>
      <c r="F37" s="6"/>
      <c r="J37" s="27"/>
      <c r="K37" s="27"/>
      <c r="L37" s="22"/>
      <c r="M37" s="22"/>
      <c r="N37" s="22"/>
      <c r="O37" s="22"/>
      <c r="P37" s="22"/>
      <c r="Q37" s="22"/>
      <c r="R37" s="22"/>
      <c r="T37" s="27"/>
    </row>
    <row r="38" spans="1:20" x14ac:dyDescent="0.3">
      <c r="B38" s="23" t="s">
        <v>45</v>
      </c>
      <c r="C38" s="46">
        <f>C12*1.1</f>
        <v>0</v>
      </c>
      <c r="D38" s="6"/>
      <c r="E38" s="6"/>
      <c r="F38" s="6"/>
      <c r="J38" s="27"/>
      <c r="K38" s="27"/>
      <c r="L38" s="22"/>
      <c r="M38" s="22"/>
      <c r="N38" s="22"/>
      <c r="O38" s="22"/>
      <c r="P38" s="22"/>
      <c r="Q38" s="22"/>
      <c r="R38" s="22"/>
      <c r="T38" s="27"/>
    </row>
    <row r="39" spans="1:20" x14ac:dyDescent="0.3">
      <c r="B39" s="23" t="s">
        <v>58</v>
      </c>
      <c r="C39" s="46">
        <f>C37-C38</f>
        <v>0</v>
      </c>
      <c r="D39" s="6"/>
      <c r="E39" s="6"/>
      <c r="F39" s="6"/>
      <c r="J39" s="27"/>
      <c r="K39" s="27"/>
      <c r="L39" s="22"/>
      <c r="M39" s="22"/>
      <c r="N39" s="22"/>
      <c r="O39" s="22"/>
      <c r="P39" s="22"/>
      <c r="Q39" s="22"/>
      <c r="R39" s="22"/>
      <c r="T39" s="27"/>
    </row>
    <row r="40" spans="1:20" x14ac:dyDescent="0.3">
      <c r="B40" s="6"/>
      <c r="C40" s="6"/>
      <c r="E40" s="6"/>
      <c r="F40" s="6"/>
      <c r="J40" s="27"/>
      <c r="K40" s="27"/>
      <c r="L40" s="22"/>
      <c r="M40" s="22"/>
      <c r="N40" s="22"/>
      <c r="O40" s="22"/>
      <c r="P40" s="22"/>
      <c r="Q40" s="22"/>
      <c r="R40" s="22"/>
      <c r="T40" s="27"/>
    </row>
    <row r="41" spans="1:20" x14ac:dyDescent="0.3">
      <c r="B41" s="23" t="s">
        <v>46</v>
      </c>
      <c r="C41" s="46" t="str">
        <f>IF(SUM(G24:G31)&gt;=C37,"Pass","Fail")</f>
        <v>Pass</v>
      </c>
      <c r="E41" s="6"/>
      <c r="F41" s="6"/>
      <c r="J41" s="27"/>
      <c r="K41" s="27"/>
      <c r="L41" s="22"/>
      <c r="M41" s="22"/>
      <c r="N41" s="22"/>
      <c r="O41" s="22"/>
      <c r="P41" s="22"/>
      <c r="Q41" s="22"/>
      <c r="R41" s="22"/>
      <c r="T41" s="27"/>
    </row>
    <row r="42" spans="1:20" x14ac:dyDescent="0.3">
      <c r="A42" s="51"/>
      <c r="B42" s="6"/>
      <c r="C42" s="6"/>
      <c r="E42" s="6"/>
      <c r="F42" s="6"/>
      <c r="J42" s="27"/>
      <c r="K42" s="27"/>
      <c r="L42" s="22"/>
      <c r="M42" s="22"/>
      <c r="N42" s="22"/>
      <c r="O42" s="22"/>
      <c r="P42" s="22"/>
      <c r="Q42" s="22"/>
      <c r="R42" s="22"/>
      <c r="T42" s="27"/>
    </row>
    <row r="43" spans="1:20" x14ac:dyDescent="0.3">
      <c r="B43" s="45" t="s">
        <v>57</v>
      </c>
      <c r="E43" s="6"/>
      <c r="F43" s="6"/>
      <c r="J43" s="27"/>
      <c r="K43" s="27"/>
      <c r="L43" s="22"/>
      <c r="M43" s="22"/>
      <c r="N43" s="22"/>
      <c r="O43" s="22"/>
      <c r="P43" s="22"/>
      <c r="Q43" s="22"/>
      <c r="R43" s="22"/>
      <c r="T43" s="27"/>
    </row>
    <row r="44" spans="1:20" x14ac:dyDescent="0.3">
      <c r="B44" s="36" t="s">
        <v>56</v>
      </c>
      <c r="C44" s="37">
        <f>G33/60</f>
        <v>0</v>
      </c>
      <c r="D44" s="38"/>
      <c r="E44" s="22"/>
      <c r="J44" s="27"/>
      <c r="K44" s="27"/>
      <c r="L44" s="22"/>
      <c r="M44" s="22"/>
      <c r="N44" s="22"/>
      <c r="O44" s="22"/>
      <c r="P44" s="22"/>
      <c r="Q44" s="22"/>
      <c r="R44" s="22"/>
    </row>
    <row r="45" spans="1:20" ht="15" thickBot="1" x14ac:dyDescent="0.35">
      <c r="A45" s="27"/>
      <c r="B45" s="5" t="s">
        <v>50</v>
      </c>
      <c r="C45" s="58"/>
      <c r="D45" s="38" t="s">
        <v>14</v>
      </c>
      <c r="J45" s="27"/>
      <c r="K45" s="27"/>
      <c r="L45" s="22"/>
      <c r="M45" s="22"/>
      <c r="N45" s="22"/>
      <c r="O45" s="22"/>
      <c r="P45" s="22"/>
      <c r="Q45" s="22"/>
      <c r="R45" s="22"/>
      <c r="T45" s="27"/>
    </row>
    <row r="46" spans="1:20" ht="15" thickTop="1" x14ac:dyDescent="0.3">
      <c r="A46" s="27"/>
      <c r="B46" s="36" t="s">
        <v>47</v>
      </c>
      <c r="C46" s="37">
        <f>IF(C41="Fail",0,C44+C45)</f>
        <v>0</v>
      </c>
      <c r="E46" s="52"/>
      <c r="F46" s="27"/>
      <c r="G46" s="27"/>
      <c r="J46" s="27"/>
      <c r="K46" s="27"/>
      <c r="L46" s="22"/>
      <c r="M46" s="22"/>
      <c r="N46" s="22"/>
      <c r="O46" s="22"/>
      <c r="P46" s="22"/>
      <c r="Q46" s="22"/>
      <c r="R46" s="22"/>
      <c r="T46" s="27"/>
    </row>
    <row r="47" spans="1:20" x14ac:dyDescent="0.3">
      <c r="A47" s="27"/>
      <c r="B47" s="54"/>
      <c r="C47" s="55"/>
      <c r="E47" s="52"/>
      <c r="F47" s="27"/>
      <c r="G47" s="27"/>
      <c r="J47" s="27"/>
      <c r="K47" s="27"/>
      <c r="L47" s="22"/>
      <c r="M47" s="22"/>
      <c r="N47" s="22"/>
      <c r="O47" s="22"/>
      <c r="P47" s="22"/>
      <c r="Q47" s="22"/>
      <c r="R47" s="22"/>
      <c r="T47" s="27"/>
    </row>
    <row r="48" spans="1:20" x14ac:dyDescent="0.3">
      <c r="A48" s="27"/>
      <c r="B48" s="54" t="s">
        <v>70</v>
      </c>
      <c r="C48" s="55"/>
      <c r="E48" s="52"/>
      <c r="F48" s="27"/>
      <c r="G48" s="27"/>
      <c r="J48" s="27"/>
      <c r="K48" s="27"/>
      <c r="L48" s="22"/>
      <c r="M48" s="22"/>
      <c r="N48" s="22"/>
      <c r="O48" s="22"/>
      <c r="P48" s="22"/>
      <c r="Q48" s="22"/>
      <c r="R48" s="22"/>
      <c r="T48" s="27"/>
    </row>
    <row r="49" spans="1:20" x14ac:dyDescent="0.3">
      <c r="A49" s="27"/>
      <c r="B49" s="36" t="s">
        <v>50</v>
      </c>
      <c r="C49" s="37">
        <f>C45</f>
        <v>0</v>
      </c>
      <c r="E49" s="52"/>
      <c r="F49" s="27"/>
      <c r="G49" s="27"/>
      <c r="J49" s="27"/>
      <c r="K49" s="27"/>
      <c r="L49" s="22"/>
      <c r="M49" s="22"/>
      <c r="N49" s="22"/>
      <c r="O49" s="22"/>
      <c r="P49" s="22"/>
      <c r="Q49" s="22"/>
      <c r="R49" s="22"/>
      <c r="T49" s="27"/>
    </row>
    <row r="50" spans="1:20" ht="15" thickBot="1" x14ac:dyDescent="0.35">
      <c r="A50" s="27"/>
      <c r="B50" s="45" t="s">
        <v>76</v>
      </c>
      <c r="C50" s="57">
        <f>MIN(G34/60,(C45/0.85*0.15))</f>
        <v>0</v>
      </c>
      <c r="D50" s="53"/>
      <c r="E50" s="27"/>
      <c r="F50" s="27"/>
      <c r="G50" s="27"/>
      <c r="J50" s="27"/>
      <c r="K50" s="27"/>
      <c r="L50" s="22"/>
      <c r="M50" s="22"/>
      <c r="N50" s="22"/>
      <c r="O50" s="22"/>
      <c r="P50" s="22"/>
      <c r="Q50" s="22"/>
      <c r="R50" s="22"/>
      <c r="T50" s="27"/>
    </row>
    <row r="51" spans="1:20" ht="15" thickTop="1" x14ac:dyDescent="0.3">
      <c r="A51" s="27"/>
      <c r="B51" s="36" t="s">
        <v>77</v>
      </c>
      <c r="C51" s="56">
        <f>C49+C50</f>
        <v>0</v>
      </c>
      <c r="D51" s="27"/>
      <c r="E51" s="27"/>
      <c r="F51" s="27"/>
      <c r="G51" s="27"/>
      <c r="J51" s="27"/>
      <c r="K51" s="27"/>
      <c r="L51" s="22"/>
      <c r="M51" s="22"/>
      <c r="N51" s="22"/>
      <c r="O51" s="22"/>
      <c r="P51" s="22"/>
      <c r="Q51" s="22"/>
      <c r="R51" s="22"/>
      <c r="T51" s="27"/>
    </row>
    <row r="52" spans="1:20" x14ac:dyDescent="0.3">
      <c r="A52" s="13" t="s">
        <v>15</v>
      </c>
      <c r="B52" s="27"/>
      <c r="C52" s="27"/>
      <c r="D52" s="27"/>
      <c r="E52" s="27"/>
      <c r="F52" s="27"/>
      <c r="G52" s="27"/>
      <c r="J52" s="27"/>
      <c r="K52" s="27"/>
      <c r="L52" s="22"/>
      <c r="M52" s="22"/>
      <c r="N52" s="22"/>
      <c r="O52" s="22"/>
      <c r="P52" s="22"/>
      <c r="Q52" s="22"/>
      <c r="R52" s="22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J53" s="27"/>
      <c r="K53" s="27"/>
      <c r="L53" s="22"/>
      <c r="M53" s="22"/>
      <c r="N53" s="22"/>
      <c r="O53" s="22"/>
      <c r="P53" s="22"/>
      <c r="Q53" s="22"/>
      <c r="R53" s="22"/>
      <c r="T53" s="27"/>
    </row>
    <row r="54" spans="1:20" x14ac:dyDescent="0.3">
      <c r="A54" s="27"/>
      <c r="B54" s="36" t="s">
        <v>21</v>
      </c>
      <c r="C54" s="37">
        <f>VLOOKUP(C15,I9:J21,2,FALSE)</f>
        <v>0</v>
      </c>
      <c r="D54" s="38"/>
      <c r="E54" s="27"/>
      <c r="F54" s="27"/>
      <c r="G54" s="27"/>
      <c r="K54" s="27"/>
      <c r="L54" s="22"/>
      <c r="M54" s="22"/>
      <c r="N54" s="22"/>
      <c r="O54" s="22"/>
      <c r="P54" s="22"/>
      <c r="Q54" s="22"/>
      <c r="R54" s="22"/>
      <c r="T54" s="27"/>
    </row>
    <row r="55" spans="1:20" x14ac:dyDescent="0.3">
      <c r="A55" s="27"/>
      <c r="B55" s="27" t="s">
        <v>16</v>
      </c>
      <c r="C55" s="59"/>
      <c r="D55" s="38" t="s">
        <v>14</v>
      </c>
      <c r="E55" s="27"/>
      <c r="F55" s="27"/>
      <c r="G55" s="27"/>
      <c r="K55" s="27"/>
      <c r="L55" s="22"/>
      <c r="M55" s="22"/>
      <c r="N55" s="22"/>
      <c r="O55" s="22"/>
      <c r="P55" s="22"/>
      <c r="Q55" s="22"/>
      <c r="R55" s="22"/>
      <c r="T55" s="27"/>
    </row>
    <row r="56" spans="1:20" x14ac:dyDescent="0.3">
      <c r="A56" s="27"/>
      <c r="B56" s="39" t="s">
        <v>17</v>
      </c>
      <c r="C56" s="62"/>
      <c r="D56" s="38" t="s">
        <v>14</v>
      </c>
      <c r="E56" s="27"/>
      <c r="F56" s="27"/>
      <c r="G56" s="27"/>
      <c r="J56" s="27"/>
      <c r="K56" s="27"/>
      <c r="L56" s="22"/>
      <c r="M56" s="22"/>
      <c r="N56" s="22"/>
      <c r="O56" s="22"/>
      <c r="P56" s="22"/>
      <c r="Q56" s="22"/>
      <c r="R56" s="22"/>
      <c r="T56" s="27"/>
    </row>
    <row r="57" spans="1:20" x14ac:dyDescent="0.3">
      <c r="A57" s="27"/>
      <c r="B57" s="27" t="s">
        <v>18</v>
      </c>
      <c r="C57" s="60"/>
      <c r="D57" s="38" t="s">
        <v>14</v>
      </c>
      <c r="E57" s="27"/>
      <c r="F57" s="27"/>
      <c r="G57" s="27"/>
      <c r="J57" s="27"/>
      <c r="K57" s="27"/>
      <c r="L57" s="22"/>
      <c r="M57" s="22"/>
      <c r="N57" s="22"/>
      <c r="O57" s="22"/>
      <c r="P57" s="22"/>
      <c r="Q57" s="22"/>
      <c r="R57" s="22"/>
      <c r="T57" s="27"/>
    </row>
    <row r="58" spans="1:20" ht="15" thickBot="1" x14ac:dyDescent="0.35">
      <c r="A58" s="27"/>
      <c r="B58" s="39" t="s">
        <v>22</v>
      </c>
      <c r="C58" s="61"/>
      <c r="D58" s="38" t="s">
        <v>14</v>
      </c>
      <c r="E58" s="27"/>
      <c r="F58" s="27"/>
      <c r="G58" s="27"/>
      <c r="J58" s="27"/>
      <c r="K58" s="27"/>
      <c r="L58" s="22"/>
      <c r="M58" s="22"/>
      <c r="N58" s="22"/>
      <c r="O58" s="22"/>
      <c r="P58" s="22"/>
      <c r="Q58" s="22"/>
      <c r="R58" s="22"/>
      <c r="T58" s="27"/>
    </row>
    <row r="59" spans="1:20" ht="15" thickTop="1" x14ac:dyDescent="0.3">
      <c r="A59" s="27"/>
      <c r="B59" s="45" t="s">
        <v>19</v>
      </c>
      <c r="C59" s="88">
        <f>SUM(C54:C58)</f>
        <v>0</v>
      </c>
      <c r="D59" s="38"/>
      <c r="E59" s="27"/>
      <c r="F59" s="27"/>
      <c r="G59" s="27"/>
      <c r="J59" s="27"/>
      <c r="K59" s="27"/>
      <c r="L59" s="22"/>
      <c r="M59" s="22"/>
      <c r="N59" s="22"/>
      <c r="O59" s="22"/>
      <c r="P59" s="22"/>
      <c r="Q59" s="22"/>
      <c r="R59" s="22"/>
      <c r="T59" s="27"/>
    </row>
    <row r="60" spans="1:20" x14ac:dyDescent="0.3">
      <c r="A60" s="27"/>
      <c r="D60" s="27"/>
      <c r="E60" s="27"/>
      <c r="F60" s="27"/>
      <c r="G60" s="27"/>
      <c r="J60" s="27"/>
      <c r="K60" s="27"/>
      <c r="L60" s="22"/>
      <c r="M60" s="22"/>
      <c r="N60" s="22"/>
      <c r="O60" s="22"/>
      <c r="P60" s="22"/>
      <c r="Q60" s="22"/>
      <c r="R60" s="22"/>
      <c r="T60" s="27"/>
    </row>
    <row r="61" spans="1:20" x14ac:dyDescent="0.3">
      <c r="A61" s="23" t="s">
        <v>20</v>
      </c>
      <c r="B61" s="27"/>
      <c r="C61" s="27"/>
      <c r="D61" s="27"/>
      <c r="E61" s="27"/>
      <c r="F61" s="27"/>
      <c r="G61" s="27"/>
      <c r="J61" s="27"/>
      <c r="K61" s="27"/>
      <c r="L61" s="22"/>
      <c r="M61" s="22"/>
      <c r="N61" s="22"/>
      <c r="O61" s="22"/>
      <c r="P61" s="22"/>
      <c r="Q61" s="22"/>
      <c r="R61" s="22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J62" s="27"/>
      <c r="K62" s="27"/>
      <c r="L62" s="22"/>
      <c r="M62" s="22"/>
      <c r="N62" s="22"/>
      <c r="O62" s="22"/>
      <c r="P62" s="22"/>
      <c r="Q62" s="22"/>
      <c r="R62" s="22"/>
      <c r="T62" s="27"/>
    </row>
    <row r="63" spans="1:20" x14ac:dyDescent="0.3">
      <c r="A63" s="27"/>
      <c r="B63" s="36" t="s">
        <v>48</v>
      </c>
      <c r="C63" s="67" t="str">
        <f>IF(AND(C46&gt;0,C41="Pass"),C59/C46,"N/A")</f>
        <v>N/A</v>
      </c>
      <c r="D63" s="38"/>
      <c r="E63" s="27"/>
      <c r="F63" s="27"/>
      <c r="G63" s="27"/>
      <c r="J63" s="27"/>
      <c r="K63" s="27"/>
      <c r="L63" s="22"/>
      <c r="M63" s="22"/>
      <c r="N63" s="22"/>
      <c r="O63" s="22"/>
      <c r="P63" s="22"/>
      <c r="Q63" s="22"/>
      <c r="R63" s="22"/>
      <c r="T63" s="27"/>
    </row>
    <row r="64" spans="1:20" x14ac:dyDescent="0.3">
      <c r="A64" s="27"/>
      <c r="B64" s="54" t="s">
        <v>69</v>
      </c>
      <c r="C64" s="68" t="str">
        <f>IF(C51,C59/C51,"N/A")</f>
        <v>N/A</v>
      </c>
      <c r="D64" s="27"/>
      <c r="E64" s="27"/>
      <c r="F64" s="27"/>
      <c r="G64" s="27"/>
      <c r="J64" s="27"/>
      <c r="K64" s="27"/>
      <c r="L64" s="22"/>
      <c r="M64" s="22"/>
      <c r="N64" s="22"/>
      <c r="O64" s="22"/>
      <c r="P64" s="22"/>
      <c r="Q64" s="22"/>
      <c r="R64" s="22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J65" s="27"/>
      <c r="K65" s="27"/>
      <c r="L65" s="22"/>
      <c r="M65" s="22"/>
      <c r="N65" s="22"/>
      <c r="O65" s="22"/>
      <c r="P65" s="22"/>
      <c r="Q65" s="22"/>
      <c r="R65" s="22"/>
      <c r="T65" s="27"/>
    </row>
    <row r="66" spans="1:20" ht="15" customHeight="1" x14ac:dyDescent="0.3">
      <c r="A66" s="27"/>
      <c r="B66" s="27"/>
      <c r="C66" s="27"/>
      <c r="D66" s="27"/>
      <c r="E66" s="27"/>
      <c r="F66" s="27"/>
      <c r="G66" s="27"/>
      <c r="J66" s="27"/>
      <c r="K66" s="27"/>
      <c r="L66" s="22"/>
      <c r="M66" s="22"/>
      <c r="N66" s="22"/>
      <c r="O66" s="22"/>
      <c r="P66" s="22"/>
      <c r="Q66" s="22"/>
      <c r="R66" s="22"/>
      <c r="T66" s="27"/>
    </row>
    <row r="67" spans="1:20" ht="15" customHeight="1" x14ac:dyDescent="0.3">
      <c r="A67" s="27"/>
      <c r="B67" s="64" t="s">
        <v>75</v>
      </c>
      <c r="C67" s="45"/>
      <c r="D67" s="41"/>
      <c r="E67" s="41"/>
      <c r="F67" s="27"/>
      <c r="G67" s="27"/>
      <c r="J67" s="27"/>
      <c r="K67" s="27"/>
      <c r="L67" s="22"/>
      <c r="M67" s="22"/>
      <c r="N67" s="22"/>
      <c r="O67" s="22"/>
      <c r="P67" s="22"/>
      <c r="Q67" s="22"/>
      <c r="R67" s="22"/>
      <c r="T67" s="27"/>
    </row>
    <row r="68" spans="1:20" x14ac:dyDescent="0.3">
      <c r="A68" s="27"/>
      <c r="B68" s="64" t="s">
        <v>74</v>
      </c>
      <c r="C68" s="45"/>
      <c r="D68" s="41"/>
      <c r="E68" s="41"/>
      <c r="F68" s="27"/>
      <c r="G68" s="27"/>
      <c r="J68" s="27"/>
      <c r="K68" s="27"/>
      <c r="L68" s="22"/>
      <c r="M68" s="22"/>
      <c r="N68" s="22"/>
      <c r="O68" s="22"/>
      <c r="P68" s="22"/>
      <c r="Q68" s="22"/>
      <c r="R68" s="22"/>
      <c r="T68" s="27"/>
    </row>
    <row r="69" spans="1:20" x14ac:dyDescent="0.3">
      <c r="A69" s="27"/>
      <c r="B69" s="65"/>
      <c r="C69" s="48"/>
      <c r="D69" s="49"/>
      <c r="E69" s="49"/>
      <c r="F69" s="49"/>
      <c r="J69" s="27"/>
      <c r="K69" s="27"/>
      <c r="L69" s="22"/>
      <c r="M69" s="22"/>
      <c r="N69" s="22"/>
      <c r="O69" s="22"/>
      <c r="P69" s="22"/>
      <c r="Q69" s="22"/>
      <c r="R69" s="22"/>
      <c r="T69" s="27"/>
    </row>
    <row r="70" spans="1:20" x14ac:dyDescent="0.3">
      <c r="A70" s="27"/>
      <c r="B70" s="41"/>
      <c r="C70" s="41"/>
      <c r="D70" s="41"/>
      <c r="E70" s="41"/>
      <c r="F70" s="27"/>
      <c r="G70" s="27"/>
      <c r="J70" s="27"/>
      <c r="K70" s="27"/>
      <c r="L70" s="22"/>
      <c r="M70" s="22"/>
      <c r="N70" s="22"/>
      <c r="O70" s="22"/>
      <c r="P70" s="22"/>
      <c r="Q70" s="22"/>
      <c r="R70" s="22"/>
      <c r="T70" s="27"/>
    </row>
    <row r="71" spans="1:20" x14ac:dyDescent="0.3">
      <c r="A71" s="27"/>
      <c r="B71" s="27"/>
      <c r="C71" s="27"/>
      <c r="D71" s="27"/>
      <c r="E71" s="27"/>
      <c r="F71" s="27"/>
      <c r="G71" s="27"/>
      <c r="J71" s="27"/>
      <c r="K71" s="27"/>
      <c r="L71" s="22"/>
      <c r="M71" s="22"/>
      <c r="N71" s="22"/>
      <c r="O71" s="22"/>
      <c r="P71" s="22"/>
      <c r="Q71" s="22"/>
      <c r="R71" s="22"/>
      <c r="T71" s="27"/>
    </row>
    <row r="72" spans="1:20" x14ac:dyDescent="0.3">
      <c r="A72" s="27"/>
      <c r="B72" s="27"/>
      <c r="C72" s="27"/>
      <c r="D72" s="27"/>
      <c r="E72" s="27"/>
      <c r="F72" s="27"/>
      <c r="G72" s="27"/>
      <c r="J72" s="27"/>
      <c r="K72" s="27"/>
      <c r="L72" s="22"/>
      <c r="M72" s="22"/>
      <c r="N72" s="22"/>
      <c r="O72" s="22"/>
      <c r="P72" s="22"/>
      <c r="Q72" s="22"/>
      <c r="R72" s="22"/>
      <c r="T72" s="27"/>
    </row>
    <row r="73" spans="1:20" x14ac:dyDescent="0.3">
      <c r="A73" s="27"/>
      <c r="B73" s="27"/>
      <c r="C73" s="27"/>
      <c r="D73" s="27"/>
      <c r="E73" s="27"/>
      <c r="F73" s="27"/>
      <c r="G73" s="27"/>
      <c r="K73" s="27"/>
      <c r="L73" s="22"/>
      <c r="M73" s="22"/>
      <c r="N73" s="22"/>
      <c r="O73" s="22"/>
      <c r="P73" s="22"/>
      <c r="Q73" s="22"/>
      <c r="R73" s="22"/>
      <c r="T73" s="27"/>
    </row>
    <row r="74" spans="1:20" x14ac:dyDescent="0.3">
      <c r="A74" s="27"/>
      <c r="B74" s="27"/>
      <c r="C74" s="27"/>
      <c r="D74" s="27"/>
      <c r="E74" s="27"/>
      <c r="F74" s="27"/>
      <c r="G74" s="27"/>
      <c r="J74" s="27"/>
      <c r="K74" s="27"/>
      <c r="L74" s="22"/>
      <c r="M74" s="22"/>
      <c r="N74" s="22"/>
      <c r="O74" s="22"/>
      <c r="P74" s="22"/>
      <c r="Q74" s="22"/>
      <c r="R74" s="22"/>
      <c r="T74" s="27"/>
    </row>
    <row r="75" spans="1:20" x14ac:dyDescent="0.3">
      <c r="A75" s="27"/>
      <c r="B75" s="27"/>
      <c r="C75" s="27"/>
      <c r="D75" s="27"/>
      <c r="E75" s="27"/>
      <c r="F75" s="27"/>
      <c r="G75" s="27"/>
      <c r="J75" s="27"/>
      <c r="K75" s="27"/>
      <c r="L75" s="22"/>
      <c r="M75" s="22"/>
      <c r="N75" s="22"/>
      <c r="O75" s="22"/>
      <c r="P75" s="22"/>
      <c r="Q75" s="22"/>
      <c r="R75" s="22"/>
      <c r="T75" s="27"/>
    </row>
    <row r="76" spans="1:20" x14ac:dyDescent="0.3">
      <c r="A76" s="27"/>
      <c r="B76" s="27"/>
      <c r="C76" s="27"/>
      <c r="D76" s="27"/>
      <c r="E76" s="27"/>
      <c r="F76" s="27"/>
      <c r="G76" s="27"/>
      <c r="J76" s="27"/>
      <c r="K76" s="27"/>
      <c r="L76" s="22"/>
      <c r="M76" s="22"/>
      <c r="N76" s="22"/>
      <c r="O76" s="22"/>
      <c r="P76" s="22"/>
      <c r="Q76" s="22"/>
      <c r="R76" s="22"/>
      <c r="T76" s="27"/>
    </row>
    <row r="77" spans="1:20" x14ac:dyDescent="0.3">
      <c r="A77" s="27"/>
      <c r="B77" s="27"/>
      <c r="C77" s="27"/>
      <c r="D77" s="27"/>
      <c r="E77" s="27"/>
      <c r="F77" s="27"/>
      <c r="G77" s="27"/>
      <c r="J77" s="27"/>
      <c r="K77" s="27"/>
      <c r="L77" s="22"/>
      <c r="M77" s="22"/>
      <c r="N77" s="22"/>
      <c r="O77" s="22"/>
      <c r="P77" s="22"/>
      <c r="Q77" s="22"/>
      <c r="R77" s="22"/>
      <c r="T77" s="27"/>
    </row>
    <row r="78" spans="1:20" x14ac:dyDescent="0.3">
      <c r="A78" s="27"/>
      <c r="B78" s="27"/>
      <c r="C78" s="27"/>
      <c r="D78" s="27"/>
      <c r="E78" s="27"/>
      <c r="F78" s="27"/>
      <c r="G78" s="27"/>
      <c r="J78" s="27"/>
      <c r="K78" s="27"/>
      <c r="L78" s="22"/>
      <c r="M78" s="22"/>
      <c r="N78" s="22"/>
      <c r="O78" s="22"/>
      <c r="P78" s="22"/>
      <c r="Q78" s="22"/>
      <c r="R78" s="22"/>
      <c r="T78" s="27"/>
    </row>
    <row r="79" spans="1:20" x14ac:dyDescent="0.3">
      <c r="A79" s="27"/>
      <c r="B79" s="27"/>
      <c r="C79" s="27"/>
      <c r="D79" s="27"/>
      <c r="E79" s="27"/>
      <c r="F79" s="27"/>
      <c r="G79" s="27"/>
      <c r="J79" s="27"/>
      <c r="K79" s="27"/>
      <c r="L79" s="22"/>
      <c r="M79" s="22"/>
      <c r="N79" s="22"/>
      <c r="O79" s="22"/>
      <c r="P79" s="22"/>
      <c r="Q79" s="22"/>
      <c r="R79" s="22"/>
      <c r="T79" s="27"/>
    </row>
    <row r="80" spans="1:20" x14ac:dyDescent="0.3">
      <c r="A80" s="27"/>
      <c r="B80" s="27"/>
      <c r="C80" s="27"/>
      <c r="D80" s="27"/>
      <c r="E80" s="27"/>
      <c r="F80" s="27"/>
      <c r="G80" s="27"/>
      <c r="J80" s="27"/>
      <c r="K80" s="27"/>
      <c r="L80" s="22"/>
      <c r="M80" s="22"/>
      <c r="N80" s="22"/>
      <c r="O80" s="22"/>
      <c r="P80" s="22"/>
      <c r="Q80" s="22"/>
      <c r="R80" s="22"/>
      <c r="T80" s="27"/>
    </row>
    <row r="81" spans="1:20" x14ac:dyDescent="0.3">
      <c r="A81" s="27"/>
      <c r="B81" s="27"/>
      <c r="C81" s="27"/>
      <c r="D81" s="27"/>
      <c r="E81" s="27"/>
      <c r="F81" s="27"/>
      <c r="G81" s="27"/>
      <c r="J81" s="27"/>
      <c r="K81" s="27"/>
      <c r="L81" s="22"/>
      <c r="M81" s="22"/>
      <c r="N81" s="22"/>
      <c r="O81" s="22"/>
      <c r="P81" s="22"/>
      <c r="Q81" s="22"/>
      <c r="R81" s="22"/>
      <c r="T81" s="27"/>
    </row>
    <row r="82" spans="1:20" x14ac:dyDescent="0.3">
      <c r="A82" s="27"/>
      <c r="B82" s="27"/>
      <c r="C82" s="27"/>
      <c r="D82" s="27"/>
      <c r="E82" s="27"/>
      <c r="F82" s="27"/>
      <c r="G82" s="27"/>
      <c r="J82" s="27"/>
      <c r="K82" s="27"/>
      <c r="L82" s="22"/>
      <c r="M82" s="22"/>
      <c r="N82" s="22"/>
      <c r="O82" s="22"/>
      <c r="P82" s="22"/>
      <c r="Q82" s="22"/>
      <c r="R82" s="22"/>
      <c r="T82" s="27"/>
    </row>
    <row r="83" spans="1:20" x14ac:dyDescent="0.3">
      <c r="A83" s="27"/>
      <c r="B83" s="27"/>
      <c r="C83" s="27"/>
      <c r="D83" s="27"/>
      <c r="E83" s="27"/>
      <c r="F83" s="27"/>
      <c r="G83" s="27"/>
      <c r="J83" s="27"/>
      <c r="K83" s="27"/>
      <c r="L83" s="22"/>
      <c r="M83" s="22"/>
      <c r="N83" s="22"/>
      <c r="O83" s="22"/>
      <c r="P83" s="22"/>
      <c r="Q83" s="22"/>
      <c r="R83" s="22"/>
      <c r="T83" s="27"/>
    </row>
    <row r="84" spans="1:20" x14ac:dyDescent="0.3">
      <c r="A84" s="27"/>
      <c r="B84" s="27"/>
      <c r="C84" s="27"/>
      <c r="D84" s="27"/>
      <c r="E84" s="27"/>
      <c r="F84" s="27"/>
      <c r="G84" s="27"/>
      <c r="J84" s="27"/>
      <c r="K84" s="27"/>
      <c r="L84" s="22"/>
      <c r="M84" s="22"/>
      <c r="N84" s="22"/>
      <c r="O84" s="22"/>
      <c r="P84" s="22"/>
      <c r="Q84" s="22"/>
      <c r="R84" s="22"/>
      <c r="T84" s="27"/>
    </row>
    <row r="85" spans="1:20" x14ac:dyDescent="0.3">
      <c r="A85" s="27"/>
      <c r="C85" s="27"/>
      <c r="D85" s="27"/>
      <c r="E85" s="27"/>
      <c r="F85" s="27"/>
      <c r="G85" s="27"/>
      <c r="J85" s="27"/>
      <c r="K85" s="27"/>
      <c r="L85" s="22"/>
      <c r="M85" s="22"/>
      <c r="N85" s="22"/>
      <c r="O85" s="22"/>
      <c r="P85" s="22"/>
      <c r="Q85" s="22"/>
      <c r="R85" s="22"/>
      <c r="T85" s="27"/>
    </row>
    <row r="86" spans="1:20" x14ac:dyDescent="0.3">
      <c r="A86" s="27"/>
      <c r="B86" s="27"/>
      <c r="C86" s="27"/>
      <c r="D86" s="27"/>
      <c r="E86" s="27"/>
      <c r="F86" s="27"/>
      <c r="G86" s="27"/>
      <c r="J86" s="27"/>
      <c r="K86" s="27"/>
      <c r="L86" s="22"/>
      <c r="M86" s="22"/>
      <c r="N86" s="22"/>
      <c r="O86" s="22"/>
      <c r="P86" s="22"/>
      <c r="Q86" s="22"/>
      <c r="R86" s="22"/>
      <c r="T86" s="27"/>
    </row>
    <row r="87" spans="1:20" x14ac:dyDescent="0.3">
      <c r="A87" s="27"/>
      <c r="B87" s="27"/>
      <c r="C87" s="27"/>
      <c r="D87" s="27"/>
      <c r="E87" s="27"/>
      <c r="F87" s="27"/>
      <c r="G87" s="27"/>
      <c r="J87" s="27"/>
      <c r="K87" s="27"/>
      <c r="L87" s="22"/>
      <c r="M87" s="22"/>
      <c r="N87" s="22"/>
      <c r="O87" s="22"/>
      <c r="P87" s="22"/>
      <c r="Q87" s="22"/>
      <c r="R87" s="22"/>
      <c r="T87" s="27"/>
    </row>
    <row r="88" spans="1:20" x14ac:dyDescent="0.3">
      <c r="A88" s="27"/>
      <c r="B88" s="27"/>
      <c r="C88" s="27"/>
      <c r="D88" s="27"/>
      <c r="E88" s="27"/>
      <c r="F88" s="27"/>
      <c r="G88" s="27"/>
      <c r="J88" s="27"/>
      <c r="K88" s="27"/>
      <c r="L88" s="22"/>
      <c r="M88" s="22"/>
      <c r="N88" s="22"/>
      <c r="O88" s="22"/>
      <c r="P88" s="22"/>
      <c r="Q88" s="22"/>
      <c r="R88" s="22"/>
    </row>
    <row r="89" spans="1:20" x14ac:dyDescent="0.3">
      <c r="A89" s="27"/>
      <c r="B89" s="27"/>
      <c r="C89" s="27"/>
      <c r="D89" s="27"/>
      <c r="E89" s="27"/>
      <c r="F89" s="27"/>
      <c r="G89" s="27"/>
      <c r="J89" s="27"/>
      <c r="K89" s="27"/>
      <c r="L89" s="22"/>
      <c r="M89" s="22"/>
      <c r="N89" s="22"/>
      <c r="O89" s="22"/>
      <c r="P89" s="22"/>
      <c r="Q89" s="22"/>
      <c r="R89" s="22"/>
    </row>
    <row r="90" spans="1:20" x14ac:dyDescent="0.3">
      <c r="A90" s="27"/>
      <c r="B90" s="27"/>
      <c r="C90" s="27"/>
      <c r="D90" s="27"/>
      <c r="E90" s="27"/>
      <c r="F90" s="27"/>
      <c r="G90" s="27"/>
      <c r="J90" s="27"/>
      <c r="K90" s="27"/>
      <c r="L90" s="22"/>
      <c r="M90" s="22"/>
      <c r="N90" s="22"/>
      <c r="O90" s="22"/>
      <c r="P90" s="22"/>
      <c r="Q90" s="22"/>
      <c r="R90" s="22"/>
    </row>
    <row r="91" spans="1:20" x14ac:dyDescent="0.3">
      <c r="A91" s="27"/>
      <c r="B91" s="27"/>
      <c r="C91" s="27"/>
      <c r="D91" s="27"/>
      <c r="E91" s="27"/>
      <c r="F91" s="27"/>
      <c r="G91" s="27"/>
      <c r="J91" s="27"/>
      <c r="K91" s="27"/>
      <c r="L91" s="22"/>
      <c r="M91" s="22"/>
      <c r="N91" s="22"/>
      <c r="O91" s="22"/>
      <c r="P91" s="22"/>
      <c r="Q91" s="22"/>
      <c r="R91" s="22"/>
    </row>
    <row r="92" spans="1:20" x14ac:dyDescent="0.3">
      <c r="A92" s="27"/>
      <c r="B92" s="27"/>
      <c r="C92" s="27"/>
      <c r="D92" s="27"/>
      <c r="E92" s="27"/>
      <c r="F92" s="27"/>
      <c r="G92" s="27"/>
      <c r="J92" s="27"/>
      <c r="K92" s="27"/>
      <c r="L92" s="22"/>
      <c r="M92" s="22"/>
      <c r="N92" s="22"/>
      <c r="O92" s="22"/>
      <c r="P92" s="22"/>
      <c r="Q92" s="22"/>
      <c r="R92" s="22"/>
    </row>
    <row r="93" spans="1:20" x14ac:dyDescent="0.3">
      <c r="A93" s="27"/>
      <c r="B93" s="27"/>
      <c r="C93" s="27"/>
      <c r="D93" s="27"/>
      <c r="E93" s="27"/>
      <c r="F93" s="27"/>
      <c r="G93" s="27"/>
    </row>
    <row r="94" spans="1:20" x14ac:dyDescent="0.3">
      <c r="A94" s="27"/>
      <c r="B94" s="27"/>
      <c r="C94" s="27"/>
      <c r="D94" s="27"/>
      <c r="E94" s="27"/>
      <c r="F94" s="27"/>
      <c r="G94" s="27"/>
    </row>
    <row r="95" spans="1:20" x14ac:dyDescent="0.3">
      <c r="A95" s="27"/>
      <c r="B95" s="27"/>
      <c r="C95" s="27"/>
      <c r="D95" s="27"/>
      <c r="E95" s="27"/>
      <c r="F95" s="27"/>
      <c r="G95" s="27"/>
    </row>
    <row r="96" spans="1:20" x14ac:dyDescent="0.3">
      <c r="A96" s="27"/>
      <c r="B96" s="27"/>
      <c r="C96" s="27"/>
      <c r="D96" s="27"/>
      <c r="E96" s="27"/>
      <c r="F96" s="27"/>
      <c r="G96" s="27"/>
    </row>
    <row r="97" spans="1:7" x14ac:dyDescent="0.3">
      <c r="A97" s="27"/>
      <c r="B97" s="27"/>
      <c r="C97" s="27"/>
      <c r="D97" s="27"/>
      <c r="E97" s="27"/>
      <c r="F97" s="27"/>
      <c r="G97" s="27"/>
    </row>
    <row r="98" spans="1:7" x14ac:dyDescent="0.3">
      <c r="B98" s="27"/>
      <c r="C98" s="27"/>
      <c r="D98" s="27"/>
      <c r="E98" s="27"/>
      <c r="F98" s="27"/>
      <c r="G98" s="27"/>
    </row>
    <row r="101" spans="1:7" x14ac:dyDescent="0.3">
      <c r="E101" s="22"/>
      <c r="F101" s="22"/>
    </row>
    <row r="102" spans="1:7" x14ac:dyDescent="0.3">
      <c r="B102" s="42"/>
      <c r="C102" s="43"/>
      <c r="D102" s="43"/>
      <c r="E102" s="43"/>
      <c r="F102" s="43"/>
    </row>
    <row r="103" spans="1:7" x14ac:dyDescent="0.3">
      <c r="B103" s="42"/>
      <c r="C103" s="43"/>
      <c r="D103" s="43"/>
    </row>
    <row r="104" spans="1:7" x14ac:dyDescent="0.3">
      <c r="B104" s="42"/>
      <c r="C104" s="43"/>
      <c r="D104" s="43"/>
    </row>
    <row r="105" spans="1:7" x14ac:dyDescent="0.3">
      <c r="B105" s="44"/>
      <c r="C105" s="43"/>
      <c r="D105" s="43"/>
    </row>
    <row r="108" spans="1:7" x14ac:dyDescent="0.3">
      <c r="E108" s="6"/>
      <c r="F108" s="6"/>
    </row>
    <row r="109" spans="1:7" x14ac:dyDescent="0.3">
      <c r="E109" s="6"/>
      <c r="F109" s="6"/>
    </row>
    <row r="111" spans="1:7" x14ac:dyDescent="0.3">
      <c r="E111" s="6"/>
      <c r="F111" s="6"/>
    </row>
    <row r="112" spans="1:7" x14ac:dyDescent="0.3">
      <c r="E112" s="6"/>
      <c r="F112" s="6"/>
    </row>
  </sheetData>
  <sheetProtection algorithmName="SHA-512" hashValue="JhUPVKQ4xwQ1qx2P2z/dhrYamQEd2RHJE+K7Agf1xxhGokW3zRtjezSUYDcymhgk8F2mnpyJB1TUjeXShp3hzQ==" saltValue="5FawGRfoXzBSRumu9TJeig==" spinCount="100000" sheet="1" selectLockedCells="1"/>
  <mergeCells count="12">
    <mergeCell ref="A1:G1"/>
    <mergeCell ref="C8:D8"/>
    <mergeCell ref="C9:D9"/>
    <mergeCell ref="A2:Q2"/>
    <mergeCell ref="B4:C4"/>
    <mergeCell ref="D4:G4"/>
    <mergeCell ref="B7:C7"/>
    <mergeCell ref="D5:G5"/>
    <mergeCell ref="B5:C5"/>
    <mergeCell ref="B6:C6"/>
    <mergeCell ref="D6:G6"/>
    <mergeCell ref="D7:G7"/>
  </mergeCells>
  <phoneticPr fontId="12" type="noConversion"/>
  <dataValidations count="3">
    <dataValidation type="list" allowBlank="1" showInputMessage="1" showErrorMessage="1" sqref="C15" xr:uid="{00000000-0002-0000-0000-000000000000}">
      <formula1>$I$9:$I$15</formula1>
    </dataValidation>
    <dataValidation type="list" allowBlank="1" showInputMessage="1" showErrorMessage="1" sqref="C16" xr:uid="{D7446DC5-428B-4F3F-853C-676CB015D13A}">
      <formula1>$M$9:$M$11</formula1>
    </dataValidation>
    <dataValidation type="list" allowBlank="1" showInputMessage="1" showErrorMessage="1" sqref="C18" xr:uid="{1BC224EB-BCB5-4DC8-99E8-0A4B90C2B63D}">
      <formula1>$M$14:$M$15</formula1>
    </dataValidation>
  </dataValidations>
  <pageMargins left="0.7" right="0.7" top="0.75" bottom="0.75" header="0.3" footer="0.3"/>
  <pageSetup scale="47" fitToWidth="0" orientation="landscape" r:id="rId1"/>
  <ignoredErrors>
    <ignoredError sqref="G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3B5549C714694CA13B2A6CAB6361F7" ma:contentTypeVersion="12" ma:contentTypeDescription="Create a new document." ma:contentTypeScope="" ma:versionID="4314ac38b1162daa0057834bd7a1709e">
  <xsd:schema xmlns:xsd="http://www.w3.org/2001/XMLSchema" xmlns:xs="http://www.w3.org/2001/XMLSchema" xmlns:p="http://schemas.microsoft.com/office/2006/metadata/properties" xmlns:ns2="8ac46cbf-188c-43e4-9554-d24022325fae" xmlns:ns3="0cc10f9d-833d-4ae9-baff-7bbcc6f910e8" targetNamespace="http://schemas.microsoft.com/office/2006/metadata/properties" ma:root="true" ma:fieldsID="17248fbffc52912f1de60fdc6a7d5875" ns2:_="" ns3:_="">
    <xsd:import namespace="8ac46cbf-188c-43e4-9554-d24022325fae"/>
    <xsd:import namespace="0cc10f9d-833d-4ae9-baff-7bbcc6f9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46cbf-188c-43e4-9554-d24022325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10f9d-833d-4ae9-baff-7bbcc6f9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BA4B79-BB9A-48ED-96E4-5C9A6ECE2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46cbf-188c-43e4-9554-d24022325fae"/>
    <ds:schemaRef ds:uri="0cc10f9d-833d-4ae9-baff-7bbcc6f9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5576AB-EBF6-4C4C-9980-007604723D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5A718-A17A-4BDB-8AA2-3A3E5AEFBBF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c46cbf-188c-43e4-9554-d24022325fae"/>
    <ds:schemaRef ds:uri="0cc10f9d-833d-4ae9-baff-7bbcc6f910e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A11 Asset Depletion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Montana</dc:creator>
  <cp:lastModifiedBy>David Borden</cp:lastModifiedBy>
  <cp:lastPrinted>2020-04-10T19:21:45Z</cp:lastPrinted>
  <dcterms:created xsi:type="dcterms:W3CDTF">2015-12-17T17:47:09Z</dcterms:created>
  <dcterms:modified xsi:type="dcterms:W3CDTF">2022-01-26T13:08:07Z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0x010100DA3B5549C714694CA13B2A6CAB6361F7</vt:lpwstr>
  </property>
</Properties>
</file>