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13_ncr:1_{8121D731-531A-47CE-9FC2-7A68717EE459}" xr6:coauthVersionLast="47" xr6:coauthVersionMax="47" xr10:uidLastSave="{00000000-0000-0000-0000-000000000000}"/>
  <bookViews>
    <workbookView xWindow="28680" yWindow="-5745" windowWidth="29040" windowHeight="15840" xr2:uid="{00000000-000D-0000-FFFF-FFFF00000000}"/>
  </bookViews>
  <sheets>
    <sheet name="i11 DSC Calculator" sheetId="1" r:id="rId1"/>
  </sheets>
  <definedNames>
    <definedName name="_xlnm.Print_Area" localSheetId="0">'i11 DSC Calculator'!$A$1:$I$38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7" i="1"/>
  <c r="C22" i="1" s="1"/>
  <c r="I8" i="1"/>
  <c r="I10" i="1"/>
  <c r="C20" i="1" l="1"/>
  <c r="C24" i="1" s="1"/>
  <c r="C12" i="1"/>
</calcChain>
</file>

<file path=xl/sharedStrings.xml><?xml version="1.0" encoding="utf-8"?>
<sst xmlns="http://schemas.openxmlformats.org/spreadsheetml/2006/main" count="31" uniqueCount="26">
  <si>
    <t xml:space="preserve">Name of the Individual Completing The Form: </t>
  </si>
  <si>
    <t xml:space="preserve">Monthly Mortgage Payment </t>
  </si>
  <si>
    <t>Gross Rental Income (Monthly)</t>
  </si>
  <si>
    <t>DSC Ratio</t>
  </si>
  <si>
    <t>Borrower Name:</t>
  </si>
  <si>
    <t xml:space="preserve">Loan Number: </t>
  </si>
  <si>
    <t>Proposed Loan Amount</t>
  </si>
  <si>
    <t>Interest Rate</t>
  </si>
  <si>
    <t>LTV</t>
  </si>
  <si>
    <t>*</t>
  </si>
  <si>
    <t>* Required Fields</t>
  </si>
  <si>
    <t>Property Value</t>
  </si>
  <si>
    <t>Date of Completion:</t>
  </si>
  <si>
    <t>Common Charges (Monthly)</t>
  </si>
  <si>
    <t>*Expense factor:</t>
  </si>
  <si>
    <t>Without HOA = 25%</t>
  </si>
  <si>
    <t>With HOA = 30%</t>
  </si>
  <si>
    <t>Net Rental (includes expense factor*)</t>
  </si>
  <si>
    <t>I11 - DSCR Calculator (High Balance)</t>
  </si>
  <si>
    <t>No</t>
  </si>
  <si>
    <t>Yes</t>
  </si>
  <si>
    <t>Amortization Type</t>
  </si>
  <si>
    <t>5/6 ARM</t>
  </si>
  <si>
    <t>7/6 ARM</t>
  </si>
  <si>
    <t>5/6 ARM 5 Yr IO</t>
  </si>
  <si>
    <t>7/6 ARM 7 Yr 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</si>
</sst>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0_);_(&quot;$&quot;* \(#,##0.0000\);_(&quot;$&quot;* &quot;-&quot;??_);_(@_)"/>
    <numFmt numFmtId="166" formatCode="0.000%"/>
    <numFmt numFmtId="167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44" fontId="4" fillId="4" borderId="0" xfId="1" applyFont="1" applyFill="1" applyProtection="1">
      <protection locked="0"/>
    </xf>
    <xf numFmtId="166" fontId="4" fillId="4" borderId="0" xfId="2" applyNumberFormat="1" applyFont="1" applyFill="1" applyProtection="1">
      <protection locked="0"/>
    </xf>
    <xf numFmtId="44" fontId="4" fillId="0" borderId="0" xfId="0" applyNumberFormat="1" applyFont="1" applyFill="1" applyProtection="1">
      <protection locked="0"/>
    </xf>
    <xf numFmtId="44" fontId="4" fillId="3" borderId="0" xfId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7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0" fontId="0" fillId="4" borderId="0" xfId="0" applyFill="1" applyProtection="1">
      <protection hidden="1"/>
    </xf>
    <xf numFmtId="166" fontId="7" fillId="0" borderId="0" xfId="2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44" fontId="4" fillId="0" borderId="0" xfId="1" applyFont="1" applyProtection="1">
      <protection hidden="1"/>
    </xf>
    <xf numFmtId="44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164" fontId="0" fillId="0" borderId="0" xfId="2" applyNumberFormat="1" applyFont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0" fontId="0" fillId="0" borderId="0" xfId="0" applyNumberFormat="1" applyProtection="1">
      <protection hidden="1"/>
    </xf>
    <xf numFmtId="10" fontId="0" fillId="0" borderId="0" xfId="2" applyNumberFormat="1" applyFont="1" applyProtection="1"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44" fontId="0" fillId="0" borderId="0" xfId="0" applyNumberFormat="1" applyAlignment="1" applyProtection="1">
      <alignment horizontal="righ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44" fontId="2" fillId="0" borderId="3" xfId="0" applyNumberFormat="1" applyFont="1" applyBorder="1" applyAlignment="1" applyProtection="1">
      <alignment horizontal="left" vertical="top"/>
      <protection hidden="1"/>
    </xf>
    <xf numFmtId="44" fontId="0" fillId="4" borderId="0" xfId="1" applyFont="1" applyFill="1" applyAlignment="1" applyProtection="1">
      <alignment horizontal="right"/>
      <protection hidden="1"/>
    </xf>
    <xf numFmtId="44" fontId="4" fillId="0" borderId="0" xfId="1" applyFont="1" applyFill="1" applyBorder="1" applyAlignment="1" applyProtection="1">
      <alignment horizontal="right"/>
      <protection locked="0"/>
    </xf>
    <xf numFmtId="8" fontId="6" fillId="0" borderId="0" xfId="1" applyNumberFormat="1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hidden="1"/>
    </xf>
    <xf numFmtId="2" fontId="4" fillId="4" borderId="2" xfId="1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14" fontId="4" fillId="4" borderId="2" xfId="1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showGridLines="0" tabSelected="1" zoomScaleNormal="100" workbookViewId="0">
      <selection activeCell="D4" sqref="D4:F4"/>
    </sheetView>
  </sheetViews>
  <sheetFormatPr defaultColWidth="18.88671875" defaultRowHeight="14.4" x14ac:dyDescent="0.3"/>
  <cols>
    <col min="1" max="1" width="19.109375" style="6" customWidth="1"/>
    <col min="2" max="2" width="39.6640625" style="6" customWidth="1"/>
    <col min="3" max="3" width="24.88671875" style="6" customWidth="1"/>
    <col min="4" max="4" width="11.5546875" style="6" customWidth="1"/>
    <col min="5" max="6" width="23.33203125" style="6" customWidth="1"/>
    <col min="7" max="7" width="56.21875" style="6" customWidth="1"/>
    <col min="8" max="8" width="22.21875" style="6" hidden="1" customWidth="1"/>
    <col min="9" max="9" width="24.6640625" style="6" hidden="1" customWidth="1"/>
    <col min="10" max="10" width="35.88671875" style="6" customWidth="1"/>
    <col min="11" max="11" width="18.88671875" style="6" customWidth="1"/>
    <col min="12" max="12" width="18.88671875" style="6" hidden="1" customWidth="1"/>
    <col min="13" max="16384" width="18.88671875" style="6"/>
  </cols>
  <sheetData>
    <row r="1" spans="1:12" ht="56.25" customHeight="1" x14ac:dyDescent="0.45">
      <c r="A1" s="39" t="s">
        <v>18</v>
      </c>
      <c r="B1" s="39"/>
      <c r="C1" s="39"/>
      <c r="D1" s="39"/>
      <c r="E1" s="39"/>
      <c r="F1" s="39"/>
    </row>
    <row r="2" spans="1:12" s="8" customFormat="1" ht="5.0999999999999996" customHeight="1" x14ac:dyDescent="0.45">
      <c r="A2" s="7"/>
      <c r="B2" s="7"/>
      <c r="C2" s="7"/>
      <c r="D2" s="7"/>
      <c r="E2" s="7"/>
    </row>
    <row r="3" spans="1:12" s="10" customFormat="1" ht="15" customHeight="1" x14ac:dyDescent="0.45">
      <c r="A3" s="9"/>
      <c r="B3" s="9"/>
      <c r="C3" s="9"/>
      <c r="D3" s="9"/>
      <c r="E3" s="9"/>
    </row>
    <row r="4" spans="1:12" x14ac:dyDescent="0.3">
      <c r="B4" s="35" t="s">
        <v>4</v>
      </c>
      <c r="C4" s="35"/>
      <c r="D4" s="36"/>
      <c r="E4" s="36"/>
      <c r="F4" s="36"/>
    </row>
    <row r="5" spans="1:12" x14ac:dyDescent="0.3">
      <c r="B5" s="37" t="s">
        <v>5</v>
      </c>
      <c r="C5" s="37"/>
      <c r="D5" s="38"/>
      <c r="E5" s="38"/>
      <c r="F5" s="38"/>
    </row>
    <row r="6" spans="1:12" x14ac:dyDescent="0.3">
      <c r="B6" s="35" t="s">
        <v>12</v>
      </c>
      <c r="C6" s="35"/>
      <c r="D6" s="41"/>
      <c r="E6" s="36"/>
      <c r="F6" s="36"/>
    </row>
    <row r="7" spans="1:12" x14ac:dyDescent="0.3">
      <c r="B7" s="37" t="s">
        <v>0</v>
      </c>
      <c r="C7" s="37"/>
      <c r="D7" s="36"/>
      <c r="E7" s="36"/>
      <c r="F7" s="36"/>
      <c r="H7" s="6" t="s">
        <v>22</v>
      </c>
      <c r="I7" s="11">
        <f>PMT($C$13/12,360,-$C$11,0)</f>
        <v>0</v>
      </c>
      <c r="J7" s="12"/>
      <c r="L7" s="6" t="s">
        <v>20</v>
      </c>
    </row>
    <row r="8" spans="1:12" x14ac:dyDescent="0.3">
      <c r="H8" s="6" t="s">
        <v>24</v>
      </c>
      <c r="I8" s="13">
        <f>$C$13/12*$C$11</f>
        <v>0</v>
      </c>
      <c r="L8" s="6" t="s">
        <v>19</v>
      </c>
    </row>
    <row r="9" spans="1:12" ht="15.6" x14ac:dyDescent="0.3">
      <c r="B9" s="14" t="s">
        <v>10</v>
      </c>
      <c r="H9" s="6" t="s">
        <v>23</v>
      </c>
      <c r="I9" s="13">
        <f>PMT($C$13/12,360,-$C$11,0)</f>
        <v>0</v>
      </c>
      <c r="J9" s="12"/>
    </row>
    <row r="10" spans="1:12" ht="15.6" x14ac:dyDescent="0.3">
      <c r="B10" s="6" t="s">
        <v>11</v>
      </c>
      <c r="C10" s="4">
        <v>0</v>
      </c>
      <c r="D10" s="14" t="s">
        <v>9</v>
      </c>
      <c r="H10" s="6" t="s">
        <v>25</v>
      </c>
      <c r="I10" s="13">
        <f>$C$13/12*$C$11</f>
        <v>0</v>
      </c>
    </row>
    <row r="11" spans="1:12" ht="15.6" x14ac:dyDescent="0.3">
      <c r="B11" s="15" t="s">
        <v>6</v>
      </c>
      <c r="C11" s="1">
        <v>0</v>
      </c>
      <c r="D11" s="14" t="s">
        <v>9</v>
      </c>
    </row>
    <row r="12" spans="1:12" ht="15.6" x14ac:dyDescent="0.3">
      <c r="B12" s="6" t="s">
        <v>8</v>
      </c>
      <c r="C12" s="16">
        <f>IFERROR(C11/C10,0)</f>
        <v>0</v>
      </c>
      <c r="D12" s="14"/>
    </row>
    <row r="13" spans="1:12" ht="15.6" x14ac:dyDescent="0.3">
      <c r="B13" s="15" t="s">
        <v>7</v>
      </c>
      <c r="C13" s="2">
        <v>0</v>
      </c>
      <c r="D13" s="14" t="s">
        <v>9</v>
      </c>
    </row>
    <row r="14" spans="1:12" ht="15.6" x14ac:dyDescent="0.3">
      <c r="B14" s="6" t="s">
        <v>21</v>
      </c>
      <c r="C14" s="33"/>
      <c r="D14" s="14" t="s">
        <v>9</v>
      </c>
      <c r="E14" s="17"/>
      <c r="I14" s="13"/>
    </row>
    <row r="16" spans="1:12" x14ac:dyDescent="0.3">
      <c r="D16" s="18"/>
      <c r="F16" s="19"/>
      <c r="I16" s="11"/>
    </row>
    <row r="17" spans="2:9" x14ac:dyDescent="0.3">
      <c r="D17" s="18"/>
      <c r="F17" s="19"/>
      <c r="I17" s="11"/>
    </row>
    <row r="18" spans="2:9" ht="15.6" x14ac:dyDescent="0.3">
      <c r="B18" s="20" t="s">
        <v>2</v>
      </c>
      <c r="C18" s="1">
        <v>0</v>
      </c>
      <c r="D18" s="14" t="s">
        <v>9</v>
      </c>
      <c r="E18" s="40" t="s">
        <v>14</v>
      </c>
      <c r="F18" s="40"/>
    </row>
    <row r="19" spans="2:9" ht="15.6" x14ac:dyDescent="0.3">
      <c r="B19" s="21" t="s">
        <v>13</v>
      </c>
      <c r="C19" s="3"/>
      <c r="D19" s="14" t="s">
        <v>9</v>
      </c>
      <c r="E19" s="30" t="s">
        <v>15</v>
      </c>
      <c r="F19" s="31" t="s">
        <v>16</v>
      </c>
    </row>
    <row r="20" spans="2:9" x14ac:dyDescent="0.3">
      <c r="B20" s="20" t="s">
        <v>17</v>
      </c>
      <c r="C20" s="32" t="str">
        <f>IF(ISBLANK(C19), "Pending",IF(C19="No",C18*0.75,C18*0.7))</f>
        <v>Pending</v>
      </c>
      <c r="E20" s="29"/>
    </row>
    <row r="21" spans="2:9" x14ac:dyDescent="0.3">
      <c r="E21" s="19"/>
    </row>
    <row r="22" spans="2:9" x14ac:dyDescent="0.3">
      <c r="B22" s="21" t="s">
        <v>1</v>
      </c>
      <c r="C22" s="34" t="e">
        <f>VLOOKUP(C14,H7:I10,2,FALSE)</f>
        <v>#N/A</v>
      </c>
      <c r="D22" s="22"/>
    </row>
    <row r="23" spans="2:9" x14ac:dyDescent="0.3">
      <c r="D23" s="22"/>
    </row>
    <row r="24" spans="2:9" x14ac:dyDescent="0.3">
      <c r="B24" s="23" t="s">
        <v>3</v>
      </c>
      <c r="C24" s="28" t="str">
        <f>IF(C20="Pending", "Pending", C20/C22)</f>
        <v>Pending</v>
      </c>
      <c r="D24" s="19"/>
    </row>
    <row r="25" spans="2:9" x14ac:dyDescent="0.3">
      <c r="B25" s="5"/>
      <c r="D25" s="19"/>
    </row>
    <row r="27" spans="2:9" x14ac:dyDescent="0.3">
      <c r="B27" s="5"/>
      <c r="C27" s="24"/>
    </row>
    <row r="29" spans="2:9" x14ac:dyDescent="0.3">
      <c r="C29" s="19"/>
    </row>
    <row r="30" spans="2:9" x14ac:dyDescent="0.3">
      <c r="B30" s="25"/>
    </row>
    <row r="32" spans="2:9" x14ac:dyDescent="0.3">
      <c r="C32" s="19"/>
    </row>
    <row r="33" spans="3:5" x14ac:dyDescent="0.3">
      <c r="C33" s="26"/>
    </row>
    <row r="34" spans="3:5" x14ac:dyDescent="0.3">
      <c r="C34" s="19"/>
    </row>
    <row r="35" spans="3:5" x14ac:dyDescent="0.3">
      <c r="C35" s="19"/>
    </row>
    <row r="41" spans="3:5" x14ac:dyDescent="0.3">
      <c r="E41" s="27"/>
    </row>
  </sheetData>
  <sheetProtection algorithmName="SHA-512" hashValue="+EOZYt5lsmqCK3K/AQ/3LH239J1/dxN/3d7fweA4+WFJL7pm1G7kWv2XYb/vNQyLjKE2kcA/XbY8Uzr0OrQrVQ==" saltValue="J50slZYcL4nnoKJNCrbI6g==" spinCount="100000" sheet="1" selectLockedCells="1"/>
  <mergeCells count="10">
    <mergeCell ref="E18:F18"/>
    <mergeCell ref="B6:C6"/>
    <mergeCell ref="D6:F6"/>
    <mergeCell ref="B7:C7"/>
    <mergeCell ref="D7:F7"/>
    <mergeCell ref="B4:C4"/>
    <mergeCell ref="D4:F4"/>
    <mergeCell ref="B5:C5"/>
    <mergeCell ref="D5:F5"/>
    <mergeCell ref="A1:F1"/>
  </mergeCells>
  <conditionalFormatting sqref="C27">
    <cfRule type="containsText" dxfId="1" priority="3" operator="containsText" text="Fail">
      <formula>NOT(ISERROR(SEARCH("Fail",C27)))</formula>
    </cfRule>
    <cfRule type="containsText" dxfId="0" priority="4" operator="containsText" text="Pass">
      <formula>NOT(ISERROR(SEARCH("Pass",C27)))</formula>
    </cfRule>
  </conditionalFormatting>
  <dataValidations count="6">
    <dataValidation type="decimal" errorStyle="warning" operator="greaterThanOrEqual" allowBlank="1" showInputMessage="1" showErrorMessage="1" error="Minimum loan amount is $500,000." sqref="C11" xr:uid="{C45C5189-B141-4F41-9B29-402F62F78C10}">
      <formula1>500000</formula1>
    </dataValidation>
    <dataValidation type="decimal" errorStyle="warning" operator="greaterThanOrEqual" allowBlank="1" showInputMessage="1" showErrorMessage="1" error="Please Conifrm Property Value." sqref="C10" xr:uid="{338AFB2C-6C80-4A50-BE19-619C0E88645D}">
      <formula1>500000</formula1>
    </dataValidation>
    <dataValidation type="whole" operator="greaterThan" allowBlank="1" showInputMessage="1" showErrorMessage="1" sqref="D5:F5" xr:uid="{CEF7B130-7C42-429E-B132-252E93F50D68}">
      <formula1>999</formula1>
    </dataValidation>
    <dataValidation type="date" operator="greaterThan" allowBlank="1" showInputMessage="1" showErrorMessage="1" sqref="D6:F6" xr:uid="{58341582-A914-4B32-92F0-62801F4E37EB}">
      <formula1>44574</formula1>
    </dataValidation>
    <dataValidation type="list" showInputMessage="1" showErrorMessage="1" sqref="C19" xr:uid="{3ACD2A62-E541-4852-904C-99FAD51C8328}">
      <formula1>$L$6:$L$8</formula1>
    </dataValidation>
    <dataValidation type="list" allowBlank="1" showInputMessage="1" showErrorMessage="1" promptTitle="Select Amortization Type" prompt="Select Amortization Type" sqref="C14" xr:uid="{FE057ABA-9758-4ECE-8478-E89FAEE62CE5}">
      <formula1>$H$6:$H$10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9D748-B689-4C07-9534-53198070650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8ac46cbf-188c-43e4-9554-d24022325fae"/>
    <ds:schemaRef ds:uri="0cc10f9d-833d-4ae9-baff-7bbcc6f910e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D5104C-306A-44BB-A3D3-7CA071C18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A8FA38-202E-4D5D-A1EE-81065EDE19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i11 DSC Calculator</vt:lpstr>
      <vt:lpstr>'i11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David Borden</cp:lastModifiedBy>
  <cp:lastPrinted>2016-07-27T17:42:23Z</cp:lastPrinted>
  <dcterms:created xsi:type="dcterms:W3CDTF">2015-12-07T14:23:52Z</dcterms:created>
  <dcterms:modified xsi:type="dcterms:W3CDTF">2022-03-04T11:58:35Z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