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894BF6AF-B71A-479C-9BA1-9E6C669136CD}" xr6:coauthVersionLast="47" xr6:coauthVersionMax="47" xr10:uidLastSave="{00000000-0000-0000-0000-000000000000}"/>
  <bookViews>
    <workbookView xWindow="28680" yWindow="-1620" windowWidth="29040" windowHeight="15840" xr2:uid="{00000000-000D-0000-FFFF-FFFF00000000}"/>
  </bookViews>
  <sheets>
    <sheet name="Income Calculator" sheetId="1" r:id="rId1"/>
  </sheets>
  <definedNames>
    <definedName name="_xlnm.Print_Area" localSheetId="0">'Income Calculator'!$A$3:$H$49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38" i="1"/>
  <c r="J39" i="1"/>
  <c r="K39" i="1"/>
  <c r="F32" i="1" l="1"/>
  <c r="F33" i="1"/>
  <c r="F34" i="1"/>
  <c r="F35" i="1"/>
  <c r="F36" i="1"/>
  <c r="F37" i="1"/>
  <c r="F38" i="1"/>
  <c r="F39" i="1"/>
  <c r="F40" i="1"/>
  <c r="F41" i="1"/>
  <c r="F42" i="1"/>
  <c r="F31" i="1"/>
  <c r="F43" i="1" l="1"/>
  <c r="C48" i="1" s="1"/>
  <c r="C49" i="1" s="1"/>
  <c r="J34" i="1"/>
  <c r="J35" i="1" s="1"/>
  <c r="K37" i="1" l="1"/>
  <c r="K35" i="1"/>
  <c r="K38" i="1"/>
  <c r="K34" i="1"/>
  <c r="K36" i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36" i="1"/>
  <c r="J37" i="1" s="1"/>
  <c r="C21" i="1"/>
  <c r="C27" i="1" l="1"/>
  <c r="C51" i="1" s="1"/>
  <c r="C53" i="1" s="1"/>
</calcChain>
</file>

<file path=xl/sharedStrings.xml><?xml version="1.0" encoding="utf-8"?>
<sst xmlns="http://schemas.openxmlformats.org/spreadsheetml/2006/main" count="62" uniqueCount="49">
  <si>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</si>
  <si>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</si>
  <si>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</si>
  <si>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</si>
  <si>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</si>
  <si>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</si>
  <si>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</si>
  <si>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</si>
  <si>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</si>
  <si>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</si>
  <si>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</si>
  <si>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</si>
  <si>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</si>
  <si>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</si>
  <si>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</si>
  <si>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</si>
  <si>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</si>
  <si>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Enter Completion Date</t>
  </si>
  <si>
    <t xml:space="preserve">Name of the Individual Completing The Form: </t>
  </si>
  <si>
    <t>5/1 ARM</t>
  </si>
  <si>
    <t>7/1 ARM</t>
  </si>
  <si>
    <t>Qualifying Payment</t>
  </si>
  <si>
    <t>Product Type</t>
  </si>
  <si>
    <t>DTI Pass/Fail</t>
  </si>
  <si>
    <t>LTV</t>
  </si>
  <si>
    <t>Income</t>
  </si>
  <si>
    <t xml:space="preserve">Less: Transfers </t>
  </si>
  <si>
    <t>Total Deposits into Bank Statements</t>
  </si>
  <si>
    <t>Adjusted Deposits into Bank Statements</t>
  </si>
  <si>
    <t>Deposits into Personal Account from Business Account</t>
  </si>
  <si>
    <t>Actual Payment</t>
  </si>
  <si>
    <t>Analysis Type Required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</si>
  <si>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</si>
  <si>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</si>
  <si>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</si>
  <si>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Type 2</t>
  </si>
  <si>
    <t>Type 1</t>
  </si>
  <si>
    <t>Type 3</t>
  </si>
  <si>
    <t>Type 4</t>
  </si>
  <si>
    <t>Borrowers' Ownership % of Their Business</t>
  </si>
  <si>
    <t>5/1 ARM 10 Yr IO</t>
  </si>
  <si>
    <t>7/1 ARM 10 Yr IO</t>
  </si>
  <si>
    <t>15 Yr Fixed</t>
  </si>
  <si>
    <t>30 Yr Fixed</t>
  </si>
  <si>
    <t>Date of Completion:</t>
  </si>
  <si>
    <t>*This is an estimate, the monthly mortgage payment will be finalized upon submission.</t>
  </si>
  <si>
    <t>CPA Verified Profit Margin</t>
  </si>
  <si>
    <t>CPA Profit Margin</t>
  </si>
  <si>
    <t xml:space="preserve">CPA letter required for a custom profit margin. [Max 70%]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</si>
</sst>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0" fillId="2" borderId="18" xfId="0" applyNumberForma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44" fontId="0" fillId="2" borderId="0" xfId="0" applyNumberFormat="1" applyFill="1"/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0" fontId="3" fillId="2" borderId="12" xfId="2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0" xfId="0" quotePrefix="1" applyFont="1" applyFill="1"/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workbookViewId="0">
      <selection activeCell="C12" sqref="C12:D12"/>
    </sheetView>
  </sheetViews>
  <sheetFormatPr defaultColWidth="17.5546875" defaultRowHeight="14.4" x14ac:dyDescent="0.3"/>
  <cols>
    <col min="1" max="1" width="20.6640625" style="1" customWidth="1"/>
    <col min="2" max="2" width="37.88671875" style="1" customWidth="1"/>
    <col min="3" max="3" width="26.88671875" style="1" customWidth="1"/>
    <col min="4" max="4" width="26.21875" style="1" customWidth="1"/>
    <col min="5" max="5" width="26.5546875" style="1" customWidth="1"/>
    <col min="6" max="6" width="17.5546875" style="1"/>
    <col min="7" max="7" width="26.77734375" style="1" customWidth="1"/>
    <col min="8" max="8" width="0.109375" style="1" customWidth="1"/>
    <col min="9" max="9" width="0.109375" style="1" hidden="1" customWidth="1"/>
    <col min="10" max="10" width="19.21875" style="1" hidden="1" customWidth="1"/>
    <col min="11" max="11" width="30.88671875" style="1" hidden="1" customWidth="1"/>
    <col min="12" max="12" width="23.44140625" style="1" customWidth="1"/>
    <col min="13" max="13" width="16.77734375" style="1" customWidth="1"/>
    <col min="14" max="14" width="42.109375" style="1" customWidth="1"/>
    <col min="15" max="16384" width="17.5546875" style="1"/>
  </cols>
  <sheetData>
    <row r="1" spans="1:14" ht="53.25" customHeight="1" x14ac:dyDescent="0.3"/>
    <row r="2" spans="1:14" ht="6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B3" s="64" t="s">
        <v>13</v>
      </c>
      <c r="C3" s="64"/>
      <c r="D3" s="13"/>
      <c r="E3" s="40" t="s">
        <v>14</v>
      </c>
    </row>
    <row r="4" spans="1:14" x14ac:dyDescent="0.3">
      <c r="B4" s="67" t="s">
        <v>15</v>
      </c>
      <c r="C4" s="67"/>
      <c r="D4" s="12"/>
      <c r="E4" s="41" t="s">
        <v>16</v>
      </c>
    </row>
    <row r="5" spans="1:14" x14ac:dyDescent="0.3">
      <c r="B5" s="67" t="s">
        <v>44</v>
      </c>
      <c r="C5" s="67"/>
      <c r="D5" s="13"/>
      <c r="E5" s="40" t="s">
        <v>17</v>
      </c>
    </row>
    <row r="6" spans="1:14" x14ac:dyDescent="0.3">
      <c r="B6" s="67" t="s">
        <v>18</v>
      </c>
      <c r="C6" s="67"/>
      <c r="D6" s="12"/>
      <c r="E6" s="41" t="s">
        <v>14</v>
      </c>
    </row>
    <row r="7" spans="1:14" ht="15" thickBot="1" x14ac:dyDescent="0.35"/>
    <row r="8" spans="1:14" ht="16.2" thickBot="1" x14ac:dyDescent="0.35">
      <c r="B8" s="14" t="s">
        <v>34</v>
      </c>
      <c r="C8" s="15"/>
    </row>
    <row r="9" spans="1:14" ht="15" thickBot="1" x14ac:dyDescent="0.35"/>
    <row r="10" spans="1:14" ht="16.5" customHeight="1" thickBot="1" x14ac:dyDescent="0.35">
      <c r="B10" s="16" t="s">
        <v>39</v>
      </c>
      <c r="C10" s="42">
        <v>1</v>
      </c>
      <c r="D10" s="2" t="s">
        <v>2</v>
      </c>
    </row>
    <row r="11" spans="1:14" ht="16.5" customHeight="1" thickBot="1" x14ac:dyDescent="0.35">
      <c r="B11" s="3"/>
      <c r="C11" s="25"/>
      <c r="D11" s="2"/>
    </row>
    <row r="12" spans="1:14" ht="16.5" customHeight="1" thickBot="1" x14ac:dyDescent="0.35">
      <c r="B12" s="37" t="s">
        <v>31</v>
      </c>
      <c r="C12" s="65" t="s">
        <v>37</v>
      </c>
      <c r="D12" s="66"/>
      <c r="E12" s="2" t="s">
        <v>2</v>
      </c>
    </row>
    <row r="13" spans="1:14" ht="16.2" thickBot="1" x14ac:dyDescent="0.35">
      <c r="B13" s="3"/>
      <c r="C13" s="25"/>
      <c r="D13" s="2"/>
    </row>
    <row r="14" spans="1:14" ht="15.75" customHeight="1" thickBot="1" x14ac:dyDescent="0.35">
      <c r="A14" s="68" t="s">
        <v>48</v>
      </c>
      <c r="B14" s="16" t="s">
        <v>46</v>
      </c>
      <c r="C14" s="42"/>
      <c r="D14" s="2"/>
    </row>
    <row r="15" spans="1:14" ht="16.2" thickBot="1" x14ac:dyDescent="0.35">
      <c r="A15" s="68"/>
      <c r="B15" s="3"/>
      <c r="C15" s="25"/>
      <c r="D15" s="2"/>
    </row>
    <row r="16" spans="1:14" ht="15.6" x14ac:dyDescent="0.3">
      <c r="A16" s="68"/>
      <c r="B16" s="39" t="s">
        <v>1</v>
      </c>
      <c r="C16" s="43">
        <v>0</v>
      </c>
      <c r="D16" s="2" t="s">
        <v>2</v>
      </c>
    </row>
    <row r="17" spans="1:6" ht="15.6" x14ac:dyDescent="0.3">
      <c r="A17" s="68"/>
      <c r="B17" s="19" t="s">
        <v>24</v>
      </c>
      <c r="C17" s="44">
        <v>0</v>
      </c>
      <c r="D17" s="2"/>
    </row>
    <row r="18" spans="1:6" ht="15.6" x14ac:dyDescent="0.3">
      <c r="A18" s="68"/>
      <c r="B18" s="17" t="s">
        <v>3</v>
      </c>
      <c r="C18" s="45">
        <v>0</v>
      </c>
      <c r="D18" s="2" t="s">
        <v>2</v>
      </c>
    </row>
    <row r="19" spans="1:6" ht="16.2" thickBot="1" x14ac:dyDescent="0.35">
      <c r="A19" s="68"/>
      <c r="B19" s="5" t="s">
        <v>22</v>
      </c>
      <c r="C19" s="46" t="s">
        <v>43</v>
      </c>
      <c r="D19" s="2" t="s">
        <v>2</v>
      </c>
    </row>
    <row r="20" spans="1:6" ht="16.2" thickBot="1" x14ac:dyDescent="0.35">
      <c r="A20" s="68"/>
      <c r="D20" s="2"/>
    </row>
    <row r="21" spans="1:6" ht="15" thickBot="1" x14ac:dyDescent="0.35">
      <c r="A21" s="36"/>
      <c r="B21" s="16" t="s">
        <v>32</v>
      </c>
      <c r="C21" s="23">
        <f>VLOOKUP(C19,I34:J41,2,FALSE)</f>
        <v>0</v>
      </c>
      <c r="D21" s="1" t="s">
        <v>2</v>
      </c>
    </row>
    <row r="22" spans="1:6" ht="15" thickBot="1" x14ac:dyDescent="0.35"/>
    <row r="23" spans="1:6" ht="15.6" x14ac:dyDescent="0.3">
      <c r="B23" s="4" t="s">
        <v>8</v>
      </c>
      <c r="C23" s="47"/>
      <c r="D23" s="2" t="s">
        <v>2</v>
      </c>
    </row>
    <row r="24" spans="1:6" ht="15.6" x14ac:dyDescent="0.3">
      <c r="B24" s="17" t="s">
        <v>9</v>
      </c>
      <c r="C24" s="48"/>
      <c r="D24" s="2" t="s">
        <v>2</v>
      </c>
    </row>
    <row r="25" spans="1:6" ht="15.6" x14ac:dyDescent="0.3">
      <c r="B25" s="19" t="s">
        <v>10</v>
      </c>
      <c r="C25" s="49"/>
      <c r="D25" s="2" t="s">
        <v>2</v>
      </c>
    </row>
    <row r="26" spans="1:6" ht="16.2" thickBot="1" x14ac:dyDescent="0.35">
      <c r="B26" s="17" t="s">
        <v>11</v>
      </c>
      <c r="C26" s="50"/>
      <c r="D26" s="2" t="s">
        <v>2</v>
      </c>
    </row>
    <row r="27" spans="1:6" ht="15.6" thickTop="1" thickBot="1" x14ac:dyDescent="0.35">
      <c r="B27" s="5" t="s">
        <v>33</v>
      </c>
      <c r="C27" s="24">
        <f>C21+C23+C24+C25+C26</f>
        <v>0</v>
      </c>
    </row>
    <row r="28" spans="1:6" ht="15.75" customHeight="1" x14ac:dyDescent="0.3">
      <c r="A28" s="63"/>
    </row>
    <row r="29" spans="1:6" ht="15" thickBot="1" x14ac:dyDescent="0.35">
      <c r="A29" s="63"/>
    </row>
    <row r="30" spans="1:6" ht="115.8" thickBot="1" x14ac:dyDescent="0.35">
      <c r="A30" s="63"/>
      <c r="B30" s="6" t="s">
        <v>0</v>
      </c>
      <c r="C30" s="7" t="s">
        <v>27</v>
      </c>
      <c r="D30" s="7" t="s">
        <v>26</v>
      </c>
      <c r="E30" s="7" t="s">
        <v>12</v>
      </c>
      <c r="F30" s="7" t="s">
        <v>28</v>
      </c>
    </row>
    <row r="31" spans="1:6" x14ac:dyDescent="0.3">
      <c r="B31" s="55">
        <v>44440</v>
      </c>
      <c r="C31" s="51"/>
      <c r="D31" s="51"/>
      <c r="E31" s="51"/>
      <c r="F31" s="30">
        <f>C31-D31-E31</f>
        <v>0</v>
      </c>
    </row>
    <row r="32" spans="1:6" x14ac:dyDescent="0.3">
      <c r="B32" s="8">
        <f>EDATE(B31,-1)</f>
        <v>44409</v>
      </c>
      <c r="C32" s="52"/>
      <c r="D32" s="52"/>
      <c r="E32" s="52"/>
      <c r="F32" s="31">
        <f t="shared" ref="F32:F42" si="0">C32-D32-E32</f>
        <v>0</v>
      </c>
    </row>
    <row r="33" spans="2:11" x14ac:dyDescent="0.3">
      <c r="B33" s="9">
        <f t="shared" ref="B33:B42" si="1">EDATE(B32,-1)</f>
        <v>44378</v>
      </c>
      <c r="C33" s="53"/>
      <c r="D33" s="53"/>
      <c r="E33" s="53"/>
      <c r="F33" s="32">
        <f t="shared" si="0"/>
        <v>0</v>
      </c>
      <c r="I33" s="26"/>
      <c r="J33" s="26" t="s">
        <v>21</v>
      </c>
      <c r="K33" s="26" t="s">
        <v>30</v>
      </c>
    </row>
    <row r="34" spans="2:11" x14ac:dyDescent="0.3">
      <c r="B34" s="8">
        <f t="shared" si="1"/>
        <v>44348</v>
      </c>
      <c r="C34" s="52"/>
      <c r="D34" s="52"/>
      <c r="E34" s="52"/>
      <c r="F34" s="31">
        <f t="shared" si="0"/>
        <v>0</v>
      </c>
      <c r="I34" s="26" t="s">
        <v>19</v>
      </c>
      <c r="J34" s="27">
        <f>PMT(($C$18)/12,360,-$C$16,0)</f>
        <v>0</v>
      </c>
      <c r="K34" s="27">
        <f>PMT(($C$18)/12,360,-$C$16,0)</f>
        <v>0</v>
      </c>
    </row>
    <row r="35" spans="2:11" x14ac:dyDescent="0.3">
      <c r="B35" s="9">
        <f t="shared" si="1"/>
        <v>44317</v>
      </c>
      <c r="C35" s="53"/>
      <c r="D35" s="53"/>
      <c r="E35" s="53"/>
      <c r="F35" s="32">
        <f t="shared" si="0"/>
        <v>0</v>
      </c>
      <c r="I35" s="26" t="s">
        <v>40</v>
      </c>
      <c r="J35" s="27">
        <f>J34</f>
        <v>0</v>
      </c>
      <c r="K35" s="28">
        <f>($C$18/12)*$C$16</f>
        <v>0</v>
      </c>
    </row>
    <row r="36" spans="2:11" x14ac:dyDescent="0.3">
      <c r="B36" s="8">
        <f t="shared" si="1"/>
        <v>44287</v>
      </c>
      <c r="C36" s="52"/>
      <c r="D36" s="52"/>
      <c r="E36" s="52"/>
      <c r="F36" s="31">
        <f t="shared" si="0"/>
        <v>0</v>
      </c>
      <c r="I36" s="26" t="s">
        <v>20</v>
      </c>
      <c r="J36" s="27">
        <f>PMT(($C$18)/12,360,-$C$16,0)</f>
        <v>0</v>
      </c>
      <c r="K36" s="27">
        <f>PMT(($C$18)/12,360,-$C$16,0)</f>
        <v>0</v>
      </c>
    </row>
    <row r="37" spans="2:11" x14ac:dyDescent="0.3">
      <c r="B37" s="9">
        <f t="shared" si="1"/>
        <v>44256</v>
      </c>
      <c r="C37" s="53"/>
      <c r="D37" s="53"/>
      <c r="E37" s="53"/>
      <c r="F37" s="32">
        <f t="shared" si="0"/>
        <v>0</v>
      </c>
      <c r="I37" s="26" t="s">
        <v>41</v>
      </c>
      <c r="J37" s="27">
        <f>J36</f>
        <v>0</v>
      </c>
      <c r="K37" s="28">
        <f>($C$18/12)*$C$16</f>
        <v>0</v>
      </c>
    </row>
    <row r="38" spans="2:11" x14ac:dyDescent="0.3">
      <c r="B38" s="8">
        <f t="shared" si="1"/>
        <v>44228</v>
      </c>
      <c r="C38" s="52"/>
      <c r="D38" s="52"/>
      <c r="E38" s="52"/>
      <c r="F38" s="31">
        <f t="shared" si="0"/>
        <v>0</v>
      </c>
      <c r="I38" s="26" t="s">
        <v>42</v>
      </c>
      <c r="J38" s="27">
        <f>PMT($C$18/12,180,-$C$16,0)</f>
        <v>0</v>
      </c>
      <c r="K38" s="27">
        <f>PMT(($C$18)/12,360,-$C$16,0)</f>
        <v>0</v>
      </c>
    </row>
    <row r="39" spans="2:11" x14ac:dyDescent="0.3">
      <c r="B39" s="9">
        <f t="shared" si="1"/>
        <v>44197</v>
      </c>
      <c r="C39" s="53"/>
      <c r="D39" s="53"/>
      <c r="E39" s="53"/>
      <c r="F39" s="32">
        <f t="shared" si="0"/>
        <v>0</v>
      </c>
      <c r="I39" s="26" t="s">
        <v>43</v>
      </c>
      <c r="J39" s="27">
        <f>PMT(C18/12,360,-C16,0)</f>
        <v>0</v>
      </c>
      <c r="K39" s="27">
        <f>PMT($C$18/12,180,-$C$16,0)</f>
        <v>0</v>
      </c>
    </row>
    <row r="40" spans="2:11" x14ac:dyDescent="0.3">
      <c r="B40" s="8">
        <f t="shared" si="1"/>
        <v>44166</v>
      </c>
      <c r="C40" s="52"/>
      <c r="D40" s="52"/>
      <c r="E40" s="52"/>
      <c r="F40" s="31">
        <f t="shared" si="0"/>
        <v>0</v>
      </c>
      <c r="I40" s="26"/>
      <c r="J40" s="27"/>
      <c r="K40" s="28"/>
    </row>
    <row r="41" spans="2:11" x14ac:dyDescent="0.3">
      <c r="B41" s="9">
        <f t="shared" si="1"/>
        <v>44136</v>
      </c>
      <c r="C41" s="53"/>
      <c r="D41" s="53"/>
      <c r="E41" s="53"/>
      <c r="F41" s="32">
        <f t="shared" si="0"/>
        <v>0</v>
      </c>
      <c r="I41" s="26"/>
      <c r="J41" s="27"/>
      <c r="K41" s="28"/>
    </row>
    <row r="42" spans="2:11" ht="15" thickBot="1" x14ac:dyDescent="0.35">
      <c r="B42" s="33">
        <f t="shared" si="1"/>
        <v>44105</v>
      </c>
      <c r="C42" s="54"/>
      <c r="D42" s="54"/>
      <c r="E42" s="54"/>
      <c r="F42" s="34">
        <f t="shared" si="0"/>
        <v>0</v>
      </c>
    </row>
    <row r="43" spans="2:11" ht="15" thickBot="1" x14ac:dyDescent="0.35">
      <c r="B43" s="29" t="s">
        <v>25</v>
      </c>
      <c r="C43" s="20"/>
      <c r="D43" s="21"/>
      <c r="E43" s="21"/>
      <c r="F43" s="22">
        <f>AVERAGE(F31:F42)*VLOOKUP(C12,I44:J49,2,FALSE)</f>
        <v>0</v>
      </c>
    </row>
    <row r="44" spans="2:11" x14ac:dyDescent="0.3">
      <c r="I44" s="1" t="s">
        <v>36</v>
      </c>
      <c r="J44" s="35">
        <v>0.85</v>
      </c>
    </row>
    <row r="45" spans="2:11" ht="15" thickBot="1" x14ac:dyDescent="0.35">
      <c r="I45" s="1" t="s">
        <v>35</v>
      </c>
      <c r="J45" s="35">
        <v>0.6</v>
      </c>
    </row>
    <row r="46" spans="2:11" ht="16.2" thickBot="1" x14ac:dyDescent="0.35">
      <c r="B46" s="18" t="s">
        <v>4</v>
      </c>
      <c r="C46" s="56">
        <v>0</v>
      </c>
      <c r="D46" s="2" t="s">
        <v>2</v>
      </c>
      <c r="I46" s="1" t="s">
        <v>37</v>
      </c>
      <c r="J46" s="35">
        <v>0.5</v>
      </c>
    </row>
    <row r="47" spans="2:11" ht="15" thickBot="1" x14ac:dyDescent="0.35">
      <c r="I47" s="1" t="s">
        <v>38</v>
      </c>
      <c r="J47" s="35">
        <v>0.2</v>
      </c>
    </row>
    <row r="48" spans="2:11" ht="16.2" thickBot="1" x14ac:dyDescent="0.35">
      <c r="B48" s="4" t="s">
        <v>5</v>
      </c>
      <c r="C48" s="57">
        <f>IF(C12=I48,F43,F43*C10)</f>
        <v>0</v>
      </c>
      <c r="D48" s="2"/>
      <c r="I48" s="1" t="s">
        <v>29</v>
      </c>
      <c r="J48" s="35">
        <v>1</v>
      </c>
    </row>
    <row r="49" spans="2:10" ht="16.8" thickTop="1" thickBot="1" x14ac:dyDescent="0.35">
      <c r="B49" s="10" t="s">
        <v>6</v>
      </c>
      <c r="C49" s="58">
        <f>C46+C48</f>
        <v>0</v>
      </c>
      <c r="D49" s="2"/>
      <c r="I49" s="1" t="s">
        <v>47</v>
      </c>
      <c r="J49" s="35">
        <f>C14</f>
        <v>0</v>
      </c>
    </row>
    <row r="50" spans="2:10" ht="15" thickBot="1" x14ac:dyDescent="0.35"/>
    <row r="51" spans="2:10" ht="15" thickBot="1" x14ac:dyDescent="0.35">
      <c r="B51" s="16" t="s">
        <v>7</v>
      </c>
      <c r="C51" s="59" t="str">
        <f>IF(C49,C27/C49, "N/A")</f>
        <v>N/A</v>
      </c>
      <c r="D51" s="3"/>
    </row>
    <row r="52" spans="2:10" ht="15" thickBot="1" x14ac:dyDescent="0.35"/>
    <row r="53" spans="2:10" ht="15" thickBot="1" x14ac:dyDescent="0.35">
      <c r="B53" s="16" t="s">
        <v>23</v>
      </c>
      <c r="C53" s="61" t="str">
        <f>IF(C51 = "N/A", "N/A", IF(AND(C51&gt;= 0%, C51&lt;=50%),"Pass", "Fail"))</f>
        <v>N/A</v>
      </c>
      <c r="D53" s="60"/>
      <c r="E53" s="38"/>
    </row>
    <row r="55" spans="2:10" x14ac:dyDescent="0.3">
      <c r="B55" s="62" t="s">
        <v>45</v>
      </c>
    </row>
  </sheetData>
  <sheetProtection algorithmName="SHA-512" hashValue="E1xkMjmybT+wofEXWUheGnfqO+EcGxPCT6BYAyxI5syRX8iD3BcPFPd6JtUJ8wiz/P2MfkI8TKcOEY06W41t4A==" saltValue="JvAdSCxTS40fxn2tEBm92g==" spinCount="100000" sheet="1" selectLockedCells="1"/>
  <dataConsolidate/>
  <mergeCells count="7">
    <mergeCell ref="A28:A30"/>
    <mergeCell ref="B3:C3"/>
    <mergeCell ref="C12:D12"/>
    <mergeCell ref="B4:C4"/>
    <mergeCell ref="B5:C5"/>
    <mergeCell ref="B6:C6"/>
    <mergeCell ref="A14:A20"/>
  </mergeCells>
  <conditionalFormatting sqref="C53">
    <cfRule type="cellIs" dxfId="1" priority="3" operator="equal">
      <formula>"Pass"</formula>
    </cfRule>
    <cfRule type="cellIs" dxfId="0" priority="4" operator="equal">
      <formula>"Fail"</formula>
    </cfRule>
  </conditionalFormatting>
  <dataValidations count="4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9" xr:uid="{00000000-0002-0000-0000-000003000000}">
      <formula1>$I$34:$I$39</formula1>
    </dataValidation>
    <dataValidation type="list" allowBlank="1" showInputMessage="1" showErrorMessage="1" sqref="C12" xr:uid="{57F16FCA-F856-4A2F-A302-D0BC55984D0B}">
      <formula1>$I$44:$I$49</formula1>
    </dataValidation>
    <dataValidation type="decimal" allowBlank="1" showInputMessage="1" showErrorMessage="1" sqref="C14" xr:uid="{51B00A47-E6E9-46C5-9A3A-C0807729FB9D}">
      <formula1>0</formula1>
      <formula2>0.7</formula2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Calculator</vt:lpstr>
      <vt:lpstr>'Income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David Borden</cp:lastModifiedBy>
  <cp:lastPrinted>2018-10-26T21:32:14Z</cp:lastPrinted>
  <dcterms:created xsi:type="dcterms:W3CDTF">2016-11-17T03:12:54Z</dcterms:created>
  <dcterms:modified xsi:type="dcterms:W3CDTF">2021-10-26T18:10:55Z</dcterms:modified>
</cp:coreProperties>
</file>